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2025\12_Dec\06_Earnings Materials\"/>
    </mc:Choice>
  </mc:AlternateContent>
  <xr:revisionPtr revIDLastSave="0" documentId="13_ncr:1_{DC3BF307-860D-46D7-B760-9DB275D4056C}" xr6:coauthVersionLast="47" xr6:coauthVersionMax="47" xr10:uidLastSave="{00000000-0000-0000-0000-000000000000}"/>
  <bookViews>
    <workbookView xWindow="-110" yWindow="-110" windowWidth="19420" windowHeight="10300" xr2:uid="{A156B275-3F83-49D6-B48D-AF6B69C1EB37}"/>
  </bookViews>
  <sheets>
    <sheet name="Cover" sheetId="18" r:id="rId1"/>
    <sheet name="Intro" sheetId="19" r:id="rId2"/>
    <sheet name="Sch. 1" sheetId="1" r:id="rId3"/>
    <sheet name="Sch. 2" sheetId="21" r:id="rId4"/>
    <sheet name="Sch. 3" sheetId="5" r:id="rId5"/>
    <sheet name="Sch. 4" sheetId="8" r:id="rId6"/>
    <sheet name="Sch. 5" sheetId="9" r:id="rId7"/>
    <sheet name="Sch. 5(a)" sheetId="22" r:id="rId8"/>
    <sheet name="Sch. 6" sheetId="10" r:id="rId9"/>
    <sheet name="Sch. 7" sheetId="11" r:id="rId10"/>
    <sheet name="Sch. 8" sheetId="12" r:id="rId11"/>
    <sheet name="Sch. 9" sheetId="13" r:id="rId12"/>
  </sheets>
  <definedNames>
    <definedName name="\G">#REF!</definedName>
    <definedName name="\p">#REF!</definedName>
    <definedName name="\q">#REF!</definedName>
    <definedName name="_____________QTD1" hidden="1">{"Nil","Nil",FALSE,"Detail P&amp;L-M";"Nil","Nil",FALSE,"Dep &amp; Amort-M";"Nil","Nil",FALSE,"Equity-M";"Nil","Nil",FALSE,"Debt &amp; Cash Flow-M";"Nil","Nil",FALSE,"Interest-M"}</definedName>
    <definedName name="____________QTD1" hidden="1">{"Nil","Nil",FALSE,"Detail P&amp;L-M";"Nil","Nil",FALSE,"Dep &amp; Amort-M";"Nil","Nil",FALSE,"Equity-M";"Nil","Nil",FALSE,"Debt &amp; Cash Flow-M";"Nil","Nil",FALSE,"Interest-M"}</definedName>
    <definedName name="__________QTD1" hidden="1">{"Nil","Nil",FALSE,"Detail P&amp;L-M";"Nil","Nil",FALSE,"Dep &amp; Amort-M";"Nil","Nil",FALSE,"Equity-M";"Nil","Nil",FALSE,"Debt &amp; Cash Flow-M";"Nil","Nil",FALSE,"Interest-M"}</definedName>
    <definedName name="_________QTD1" hidden="1">{"Nil","Nil",FALSE,"Detail P&amp;L-M";"Nil","Nil",FALSE,"Dep &amp; Amort-M";"Nil","Nil",FALSE,"Equity-M";"Nil","Nil",FALSE,"Debt &amp; Cash Flow-M";"Nil","Nil",FALSE,"Interest-M"}</definedName>
    <definedName name="________QTD1" hidden="1">{"Nil","Nil",FALSE,"Detail P&amp;L-M";"Nil","Nil",FALSE,"Dep &amp; Amort-M";"Nil","Nil",FALSE,"Equity-M";"Nil","Nil",FALSE,"Debt &amp; Cash Flow-M";"Nil","Nil",FALSE,"Interest-M"}</definedName>
    <definedName name="_______QTD1" hidden="1">{"Nil","Nil",FALSE,"Detail P&amp;L-M";"Nil","Nil",FALSE,"Dep &amp; Amort-M";"Nil","Nil",FALSE,"Equity-M";"Nil","Nil",FALSE,"Debt &amp; Cash Flow-M";"Nil","Nil",FALSE,"Interest-M"}</definedName>
    <definedName name="______QTD1" hidden="1">{"Nil","Nil",FALSE,"Detail P&amp;L-M";"Nil","Nil",FALSE,"Dep &amp; Amort-M";"Nil","Nil",FALSE,"Equity-M";"Nil","Nil",FALSE,"Debt &amp; Cash Flow-M";"Nil","Nil",FALSE,"Interest-M"}</definedName>
    <definedName name="_____QTD1" hidden="1">{"Nil","Nil",FALSE,"Detail P&amp;L-M";"Nil","Nil",FALSE,"Dep &amp; Amort-M";"Nil","Nil",FALSE,"Equity-M";"Nil","Nil",FALSE,"Debt &amp; Cash Flow-M";"Nil","Nil",FALSE,"Interest-M"}</definedName>
    <definedName name="____Pg1">#REF!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QTD1" hidden="1">{"Nil","Nil",FALSE,"Detail P&amp;L-M";"Nil","Nil",FALSE,"Dep &amp; Amort-M";"Nil","Nil",FALSE,"Equity-M";"Nil","Nil",FALSE,"Debt &amp; Cash Flow-M";"Nil","Nil",FALSE,"Interest-M"}</definedName>
    <definedName name="___b1" hidden="1">{"PL Summary",#N/A,TRUE,"P&amp;L";"Revenues/Usage Summary",#N/A,TRUE,"Revenue-Usage";"Revenues/Usage Assumptions",#N/A,TRUE,"Revenue-Usage";"Expense Summary",#N/A,TRUE,"Expenses";"Expense Assumptions",#N/A,TRUE,"Expenses"}</definedName>
    <definedName name="___b2" hidden="1">{"PL Summary",#N/A,TRUE,"P&amp;L";"Revenues/Usage Summary",#N/A,TRUE,"Revenue-Usage";"Revenues/Usage Assumptions",#N/A,TRUE,"Revenue-Usage";"Expense Summary",#N/A,TRUE,"Expenses";"Expense Assumptions",#N/A,TRUE,"Expenses"}</definedName>
    <definedName name="___b3" hidden="1">{"PL Summary",#N/A,TRUE,"P&amp;L";"Revenues/Usage Summary",#N/A,TRUE,"Revenue-Usage";"Revenues/Usage Assumptions",#N/A,TRUE,"Revenue-Usage";"Expense Summary",#N/A,TRUE,"Expenses";"Expense Assumptions",#N/A,TRUE,"Expenses"}</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QTD1" hidden="1">{"Nil","Nil",FALSE,"Detail P&amp;L-M";"Nil","Nil",FALSE,"Dep &amp; Amort-M";"Nil","Nil",FALSE,"Equity-M";"Nil","Nil",FALSE,"Debt &amp; Cash Flow-M";"Nil","Nil",FALSE,"Interest-M"}</definedName>
    <definedName name="___rev1" hidden="1">{"PL Summary",#N/A,TRUE,"P&amp;L";"Revenues/Usage Summary",#N/A,TRUE,"Revenue-Usage";"Revenues/Usage Assumptions",#N/A,TRUE,"Revenue-Usage";"Expense Summary",#N/A,TRUE,"Expenses";"Expense Assumptions",#N/A,TRUE,"Expenses"}</definedName>
    <definedName name="__123Graph_A" hidden="1">#REF!</definedName>
    <definedName name="__123Graph_AAKTUELLE" hidden="1">#REF!</definedName>
    <definedName name="__123Graph_AChart1" hidden="1">#REF!</definedName>
    <definedName name="__123Graph_ACurrent"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NATBUD.PIC" hidden="1">#REF!</definedName>
    <definedName name="__123Graph_AVV93" hidden="1">#REF!</definedName>
    <definedName name="__123Graph_AVVDENHAAG" hidden="1">#REF!</definedName>
    <definedName name="__123Graph_AVVDORDR" hidden="1">#REF!</definedName>
    <definedName name="__123Graph_AVVUTRECHT" hidden="1">#REF!</definedName>
    <definedName name="__123Graph_B" hidden="1">#REF!</definedName>
    <definedName name="__123Graph_BAKTUELLE" hidden="1">#REF!</definedName>
    <definedName name="__123Graph_BChart1" hidden="1">#REF!</definedName>
    <definedName name="__123Graph_BCurrent" hidden="1">#REF!</definedName>
    <definedName name="__123Graph_BGRAPH2" hidden="1">#REF!</definedName>
    <definedName name="__123Graph_BGRAPH4" hidden="1">#REF!</definedName>
    <definedName name="__123Graph_BGRAPH5" hidden="1">#REF!</definedName>
    <definedName name="__123Graph_BNATBUD.PIC" hidden="1">#REF!</definedName>
    <definedName name="__123Graph_BVVTOT" hidden="1">#REF!</definedName>
    <definedName name="__123Graph_C" hidden="1">#REF!</definedName>
    <definedName name="__123Graph_CAKTUELLE" hidden="1">#REF!</definedName>
    <definedName name="__123Graph_CGRAPH2" hidden="1">#REF!</definedName>
    <definedName name="__123Graph_CGRAPH4" hidden="1">#REF!</definedName>
    <definedName name="__123Graph_CGRAPH5" hidden="1">#REF!</definedName>
    <definedName name="__123Graph_COMNATCU.PIC" hidden="1">#REF!</definedName>
    <definedName name="__123Graph_D" hidden="1">#REF!</definedName>
    <definedName name="__123Graph_DAKTUELLE" hidden="1">#REF!</definedName>
    <definedName name="__123Graph_DGRAPH2" hidden="1">#REF!</definedName>
    <definedName name="__123Graph_DGRAPH4" hidden="1">#REF!</definedName>
    <definedName name="__123Graph_DGRAPH5" hidden="1">#REF!</definedName>
    <definedName name="__123Graph_DOMNATCU.PIC" hidden="1">#REF!</definedName>
    <definedName name="__123Graph_DVVTOT" hidden="1">#REF!</definedName>
    <definedName name="__123Graph_E" hidden="1">#REF!</definedName>
    <definedName name="__123Graph_EAKTUELLE" hidden="1">#REF!</definedName>
    <definedName name="__123Graph_EGRAPH2" hidden="1">#REF!</definedName>
    <definedName name="__123Graph_EGRAPH4" hidden="1">#REF!</definedName>
    <definedName name="__123Graph_EGRAPH5" hidden="1">#REF!</definedName>
    <definedName name="__123Graph_EOMNATCU.PIC" hidden="1">#REF!</definedName>
    <definedName name="__123Graph_F" hidden="1">#REF!</definedName>
    <definedName name="__123Graph_FGRAPH2" hidden="1">#REF!</definedName>
    <definedName name="__123Graph_FGRAPH4" hidden="1">#REF!</definedName>
    <definedName name="__123Graph_FGRAPH5" hidden="1">#REF!</definedName>
    <definedName name="__123Graph_X" hidden="1">#REF!</definedName>
    <definedName name="__123Graph_XChart1" hidden="1">#REF!</definedName>
    <definedName name="__123Graph_XCurrent" hidden="1">#REF!</definedName>
    <definedName name="__123Graph_XGRAPH2" hidden="1">#REF!</definedName>
    <definedName name="__123Graph_XGRAPH4" hidden="1">#REF!</definedName>
    <definedName name="__123Graph_XGRAPH5" hidden="1">#REF!</definedName>
    <definedName name="__123Graph_XGRAPH6" hidden="1">#REF!</definedName>
    <definedName name="__123Graph_XNATBUD.PIC" hidden="1">#REF!</definedName>
    <definedName name="__123Graph_XVV93" hidden="1">#REF!</definedName>
    <definedName name="__123Graph_XVVBUD93" hidden="1">#REF!</definedName>
    <definedName name="__b1" hidden="1">{"PL Summary",#N/A,TRUE,"P&amp;L";"Revenues/Usage Summary",#N/A,TRUE,"Revenue-Usage";"Revenues/Usage Assumptions",#N/A,TRUE,"Revenue-Usage";"Expense Summary",#N/A,TRUE,"Expenses";"Expense Assumptions",#N/A,TRUE,"Expenses"}</definedName>
    <definedName name="__b2" hidden="1">{"PL Summary",#N/A,TRUE,"P&amp;L";"Revenues/Usage Summary",#N/A,TRUE,"Revenue-Usage";"Revenues/Usage Assumptions",#N/A,TRUE,"Revenue-Usage";"Expense Summary",#N/A,TRUE,"Expenses";"Expense Assumptions",#N/A,TRUE,"Expenses"}</definedName>
    <definedName name="__b3" hidden="1">{"PL Summary",#N/A,TRUE,"P&amp;L";"Revenues/Usage Summary",#N/A,TRUE,"Revenue-Usage";"Revenues/Usage Assumptions",#N/A,TRUE,"Revenue-Usage";"Expense Summary",#N/A,TRUE,"Expenses";"Expense Assumptions",#N/A,TRUE,"Expenses"}</definedName>
    <definedName name="__DCF1" hidden="1">{#N/A,#N/A,FALSE,"DCF Summary";#N/A,#N/A,FALSE,"Casema";#N/A,#N/A,FALSE,"Casema NoTel";#N/A,#N/A,FALSE,"UK";#N/A,#N/A,FALSE,"RCF";#N/A,#N/A,FALSE,"Intercable CZ";#N/A,#N/A,FALSE,"Interkabel P"}</definedName>
    <definedName name="__FDS_HYPERLINK_TOGGLE_STATE__" hidden="1">"ON"</definedName>
    <definedName name="__FDS_UNIQUE_RANGE_ID_GENERATOR_COUNTER" hidden="1">94</definedName>
    <definedName name="__Pd1">#REF!</definedName>
    <definedName name="__Pd2">#REF!</definedName>
    <definedName name="__Pg1">#REF!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V1">#REF!</definedName>
    <definedName name="__PV2">#REF!</definedName>
    <definedName name="__QTD1" hidden="1">{"Nil","Nil",FALSE,"Detail P&amp;L-M";"Nil","Nil",FALSE,"Dep &amp; Amort-M";"Nil","Nil",FALSE,"Equity-M";"Nil","Nil",FALSE,"Debt &amp; Cash Flow-M";"Nil","Nil",FALSE,"Interest-M"}</definedName>
    <definedName name="__R" hidden="1">{#N/A,#N/A,FALSE,"Minors";#N/A,#N/A,FALSE,"96CAPREV"}</definedName>
    <definedName name="__rev1" hidden="1">{"PL Summary",#N/A,TRUE,"P&amp;L";"Revenues/Usage Summary",#N/A,TRUE,"Revenue-Usage";"Revenues/Usage Assumptions",#N/A,TRUE,"Revenue-Usage";"Expense Summary",#N/A,TRUE,"Expenses";"Expense Assumptions",#N/A,TRUE,"Expenses"}</definedName>
    <definedName name="__s27" hidden="1">{#N/A,#N/A,FALSE,"Aging Summary";#N/A,#N/A,FALSE,"Ratio Analysis";#N/A,#N/A,FALSE,"Test 120 Day Accts";#N/A,#N/A,FALSE,"Tickmarks"}</definedName>
    <definedName name="__xlfn.RTD" hidden="1">#NAME?</definedName>
    <definedName name="_1" hidden="1">#REF!</definedName>
    <definedName name="_1_0_K" hidden="1">#REF!</definedName>
    <definedName name="_10_0__123Grap" hidden="1">#REF!</definedName>
    <definedName name="_11_0__123Graph_A" hidden="1">#REF!</definedName>
    <definedName name="_11_0_K" hidden="1">#REF!</definedName>
    <definedName name="_12_0__123Graph_BEPS" hidden="1">#REF!</definedName>
    <definedName name="_13_0_0__123Graph_A" hidden="1">#REF!</definedName>
    <definedName name="_13_0_K" hidden="1">#REF!</definedName>
    <definedName name="_14_0_0__123Graph_BEPS" hidden="1">#REF!</definedName>
    <definedName name="_1633BWAY">#REF!</definedName>
    <definedName name="_18_0_K" hidden="1">#REF!</definedName>
    <definedName name="_1K" hidden="1">#REF!</definedName>
    <definedName name="_1VBA_Macros_.InitPrintDlg">[0]!_1VBA_Macros_.InitPrintDlg</definedName>
    <definedName name="_2_0_K" hidden="1">#REF!</definedName>
    <definedName name="_20_0Rwvu.Pag" hidden="1">#REF!</definedName>
    <definedName name="_2VBA_Macros_.InitPrintDlg">[0]!_2VBA_Macros_.InitPrintDlg</definedName>
    <definedName name="_3___0_K" hidden="1">#REF!</definedName>
    <definedName name="_3_0_K" hidden="1">#REF!</definedName>
    <definedName name="_30_0_K" hidden="1">#REF!</definedName>
    <definedName name="_31_0_K" hidden="1">#REF!</definedName>
    <definedName name="_3VBA_Macros_.InitPrintDlg">[0]!_3VBA_Macros_.InitPrintDlg</definedName>
    <definedName name="_4_____0_K" hidden="1">#REF!</definedName>
    <definedName name="_4___0_K" hidden="1">#REF!</definedName>
    <definedName name="_4_0_K" hidden="1">#REF!</definedName>
    <definedName name="_41_0_K" hidden="1">#REF!</definedName>
    <definedName name="_42_0_K" hidden="1">#REF!</definedName>
    <definedName name="_43_0_K" hidden="1">#REF!</definedName>
    <definedName name="_4VBA_Macros_.SetupScreen">[0]!_4VBA_Macros_.SetupScreen</definedName>
    <definedName name="_5_0_K" hidden="1">#REF!</definedName>
    <definedName name="_5K" hidden="1">#REF!</definedName>
    <definedName name="_5VBA_Macros_.SetupScreen">[0]!_5VBA_Macros_.SetupScreen</definedName>
    <definedName name="_6_0_K" hidden="1">#REF!</definedName>
    <definedName name="_6_0ACwvu.Pag" hidden="1">#REF!</definedName>
    <definedName name="_6VBA_Macros_.SetupScreen">[0]!_6VBA_Macros_.SetupScreen</definedName>
    <definedName name="_7_0_K" hidden="1">#REF!</definedName>
    <definedName name="_7_0Swvu.Pag" hidden="1">#REF!</definedName>
    <definedName name="_8__123Graph_BEPS_CF" hidden="1">#REF!</definedName>
    <definedName name="_9_0_K" hidden="1">#REF!</definedName>
    <definedName name="_9K" hidden="1">#REF!</definedName>
    <definedName name="_aa2">#REF!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37</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hidden="1">{"PL Summary",#N/A,TRUE,"P&amp;L";"Revenues/Usage Summary",#N/A,TRUE,"Revenue-Usage";"Revenues/Usage Assumptions",#N/A,TRUE,"Revenue-Usage";"Expense Summary",#N/A,TRUE,"Expenses";"Expense Assumptions",#N/A,TRUE,"Expenses"}</definedName>
    <definedName name="_b2" hidden="1">{"PL Summary",#N/A,TRUE,"P&amp;L";"Revenues/Usage Summary",#N/A,TRUE,"Revenue-Usage";"Revenues/Usage Assumptions",#N/A,TRUE,"Revenue-Usage";"Expense Summary",#N/A,TRUE,"Expenses";"Expense Assumptions",#N/A,TRUE,"Expenses"}</definedName>
    <definedName name="_b3" hidden="1">{"PL Summary",#N/A,TRUE,"P&amp;L";"Revenues/Usage Summary",#N/A,TRUE,"Revenue-Usage";"Revenues/Usage Assumptions",#N/A,TRUE,"Revenue-Usage";"Expense Summary",#N/A,TRUE,"Expenses";"Expense Assumptions",#N/A,TRUE,"Expenses"}</definedName>
    <definedName name="_bdm.00D21B851E4C4965BFD34067E360581A.edm" hidden="1">#REF!</definedName>
    <definedName name="_bdm.013361A2CF224863B36133DC14F8B621.edm" hidden="1">#REF!</definedName>
    <definedName name="_bdm.024EA27416B04DB09660BD2E59DC3FC0.edm" hidden="1">#REF!</definedName>
    <definedName name="_bdm.049313A5D2454799B3195EF15346DF92.edm" hidden="1">#REF!</definedName>
    <definedName name="_bdm.04BE3AA275C14F1D98DFFEB96B09A291.edm" hidden="1">#REF!</definedName>
    <definedName name="_bdm.04C5F8F601C749C89020F6B71FA004AA.edm" hidden="1">#REF!</definedName>
    <definedName name="_bdm.04cc8c5b72d54be7a34f8574cc2ff63c.edm" hidden="1">#REF!</definedName>
    <definedName name="_bdm.04EF4CA5FE4E437CB6CDA0F5D61942D0.edm" hidden="1">#REF!</definedName>
    <definedName name="_bdm.0510D7BA1BB942979498D5EC10D12078.edm" hidden="1">#REF!</definedName>
    <definedName name="_bdm.071335B4E8CD4C5F865CE82E9D7A1141.edm" hidden="1">#REF!</definedName>
    <definedName name="_bdm.081E2F1DCD3C4BB9A683DF7BB191B4A3.edm" hidden="1">#REF!</definedName>
    <definedName name="_bdm.08D69E6D72BC4B3D9738FB92D088D9D9.edm" hidden="1">#REF!</definedName>
    <definedName name="_bdm.08E0C6540E7D411BAE4D675190223D61.edm" hidden="1">#REF!</definedName>
    <definedName name="_bdm.09E1E819E25B4ED7B846D26EF5EE2F2B.edm" hidden="1">#REF!</definedName>
    <definedName name="_bdm.0A60DDF68C3D4C76905977D1B788D6CC.edm" hidden="1">#REF!</definedName>
    <definedName name="_bdm.0C33C0648C54435D950F972CC30AD327.edm" hidden="1">#REF!</definedName>
    <definedName name="_bdm.0C3895D124984A87BF94DB488B6EE2C2.edm" hidden="1">#REF!</definedName>
    <definedName name="_bdm.0D281E7BD4A9455D84851385D7C3A8B0.edm" hidden="1">#REF!</definedName>
    <definedName name="_bdm.0D9B892D333D4110BC24A37F6F88AAE4.edm" hidden="1">#REF!</definedName>
    <definedName name="_bdm.0F496EC22D8B4C2B8A4C8B78C7686822.edm" hidden="1">#REF!</definedName>
    <definedName name="_bdm.105A16E5A06241128D5FB08C57BED79E.edm" hidden="1">#REF!</definedName>
    <definedName name="_bdm.109FF51739DE44859FC186C9B1DE6620.edm" hidden="1">#REF!</definedName>
    <definedName name="_bdm.11B2552AFB8641C5B59A3115E86D3984.edm" hidden="1">#REF!</definedName>
    <definedName name="_bdm.11E5581430424EEA9631535D3F3DBEFF.edm" hidden="1">#REF!</definedName>
    <definedName name="_bdm.1203D8426C694F0B8DFB41C822918299.edm" hidden="1">#REF!</definedName>
    <definedName name="_bdm.13D9303A0A7A414981E7054081D374BC.edm" hidden="1">#REF!</definedName>
    <definedName name="_bdm.14F567FC85BC4792BA8D1BE00912C106.edm" hidden="1">#REF!</definedName>
    <definedName name="_bdm.154898B712BC47DBBA7FF144E7EC827F.edm" hidden="1">#REF!</definedName>
    <definedName name="_bdm.169A29577B534CA38DFAB30309ECDE70.edm" hidden="1">#REF!</definedName>
    <definedName name="_bdm.171192CF1601497C90E366D9A4311C13.edm" hidden="1">#REF!</definedName>
    <definedName name="_bdm.17E40487517E4C4BBF72F757B5AD3421.edm" hidden="1">#REF!</definedName>
    <definedName name="_bdm.1AAD62FF76F14942BA41D0BFF59BA30E.edm" hidden="1">#REF!</definedName>
    <definedName name="_bdm.1B38B90B247948158372F68FB8C59E13.edm" hidden="1">#REF!</definedName>
    <definedName name="_bdm.1C3C8E180EEE40ADA21109AC3D50FD51.edm" hidden="1">#REF!</definedName>
    <definedName name="_bdm.1C84E030284A423C875699D6CD2A2574.edm" hidden="1">#REF!</definedName>
    <definedName name="_bdm.1CDDBEE7BB584254A00A8ADA18EEF609.edm" hidden="1">#REF!</definedName>
    <definedName name="_bdm.1D0C0637F0DB46D8BE1A7D201F6B0230.edm" hidden="1">#REF!</definedName>
    <definedName name="_bdm.1D8AD83649614A24801E3528AE00303A.edm" hidden="1">#REF!</definedName>
    <definedName name="_bdm.1DBAF19505394B6B8A43EA8F7CC3A98A.edm" hidden="1">#REF!</definedName>
    <definedName name="_bdm.20474A7AD19944F5A4F4EFAE8209948C.edm" hidden="1">#REF!</definedName>
    <definedName name="_bdm.20C5C8DAA5E9454D97D6FAF14C95C97E.edm" hidden="1">#REF!</definedName>
    <definedName name="_bdm.20F3D24BB99D4177B0D9008C6C5D41AA.edm" hidden="1">#REF!</definedName>
    <definedName name="_bdm.21FE43F01E5847BCAB867BFD9DEE5017.edm" hidden="1">#REF!</definedName>
    <definedName name="_bdm.228D3A9293094327B515AABC8191430C.edm" hidden="1">#REF!</definedName>
    <definedName name="_bdm.23325CA067DC499A95531156462A1DC4.edm" hidden="1">#REF!</definedName>
    <definedName name="_bdm.2603C528C0F746C9A19122D7BF692D35.edm" hidden="1">#REF!</definedName>
    <definedName name="_bdm.2618FCE371A04B65B1154A6C072DDEB6.edm" hidden="1">#REF!</definedName>
    <definedName name="_bdm.26C54FC3A573411B8E3A0ED1534A021F.edm" hidden="1">#REF!</definedName>
    <definedName name="_bdm.270F1DF7B37742078C8CF595FF0571CB.edm" hidden="1">#REF!</definedName>
    <definedName name="_bdm.272F6A47CD4747ACBA1D255985AE9DC7.edm" hidden="1">#REF!</definedName>
    <definedName name="_bdm.294220A2AD3545219F78F9AD2EF81762.edm" hidden="1">#REF!</definedName>
    <definedName name="_bdm.2AA6616AC86E4D68BA1BA261224D94C0.edm" hidden="1">#REF!</definedName>
    <definedName name="_bdm.2B867BA7ABE441549D2B2ABF08DEBD04.edm" hidden="1">#REF!</definedName>
    <definedName name="_bdm.2C85CC0C87A243069863360753A81B09.edm" hidden="1">#REF!</definedName>
    <definedName name="_bdm.2F2D5469AE0440729ACA620D6331D01F.edm" hidden="1">#REF!</definedName>
    <definedName name="_bdm.3077F26559D3444CA72FAC4C81CECF38.edm" hidden="1">#REF!</definedName>
    <definedName name="_bdm.3081A08FEB3245859E43CE87566762EA.edm" hidden="1">#REF!</definedName>
    <definedName name="_bdm.30B709D43F11466091D340C44BB6B32D.edm" hidden="1">#REF!</definedName>
    <definedName name="_bdm.321FA7FF5D764A689EEA8AB9D11ECBC3.edm" hidden="1">#REF!</definedName>
    <definedName name="_bdm.32A978DF1B4E44F49813CC13484F0BBD.edm" hidden="1">#REF!</definedName>
    <definedName name="_bdm.32AAA76655A64F50B1A93CA889B27C5B.edm" hidden="1">#REF!</definedName>
    <definedName name="_bdm.330A311ED1664E63908D039E501712AA.edm" hidden="1">#REF!</definedName>
    <definedName name="_bdm.33A4A2B8CDCE4C90BCB3B83E3FE43693.edm" hidden="1">#REF!</definedName>
    <definedName name="_bdm.374AA4E5C3EC462AA4BE79353F944991.edm" hidden="1">#REF!</definedName>
    <definedName name="_bdm.387E4AC5E90B470CA6E4AAAD3C9D4ECC.edm" hidden="1">#REF!</definedName>
    <definedName name="_bdm.38EC25AEF9C64C3793A1B91C47BFC4D6.edm" hidden="1">#REF!</definedName>
    <definedName name="_bdm.3935B5224EAA4FA98683BE7A1A0CCB62.edm" hidden="1">#REF!</definedName>
    <definedName name="_bdm.3A366CC241AC4DE9813137D9D006CBE1.edm" hidden="1">#REF!</definedName>
    <definedName name="_bdm.3AEE2FA146514D8695D76D1E064C1373.edm" hidden="1">#REF!</definedName>
    <definedName name="_bdm.3AEF455F9ACE4D68ACC9684383416575.edm" hidden="1">#REF!</definedName>
    <definedName name="_bdm.3B8DE8F8DAB347C6A226C2206D6957D6.edm" hidden="1">#REF!</definedName>
    <definedName name="_bdm.3D17B5A98252417E8C4127F94925C8AB.edm" hidden="1">#REF!</definedName>
    <definedName name="_bdm.3E29616E150945778A058E220987062D.edm" hidden="1">#REF!</definedName>
    <definedName name="_bdm.3E9183B9C6DF465AA59D17676F6DC7A6.edm" hidden="1">#REF!</definedName>
    <definedName name="_bdm.3F8A9D7AEF2840A2B1F3D41B82353F51.edm" hidden="1">#REF!</definedName>
    <definedName name="_bdm.410DAD0F61204E519B9BA13FA8F3C877.edm" hidden="1">#REF!</definedName>
    <definedName name="_bdm.4369AA56F2A94C6F81702F41E32F1887.edm" hidden="1">#REF!</definedName>
    <definedName name="_bdm.444129D55902432A83529A565E28D0E9.edm" hidden="1">#REF!</definedName>
    <definedName name="_bdm.44C54801AA6D4ED2B6F8192A25DEF70E.edm" hidden="1">#REF!</definedName>
    <definedName name="_bdm.45B205C81B4244F7B013C673DF75ABFB.edm" hidden="1">#REF!</definedName>
    <definedName name="_bdm.45B51BE58362474198A630791BC02E22.edm" hidden="1">#REF!</definedName>
    <definedName name="_bdm.469832FCA8D64CF88D8C0F4EB2C5092A.edm" hidden="1">#REF!</definedName>
    <definedName name="_bdm.46FE794C84BF42EBBFCFAA1471537B0F.edm" hidden="1">#REF!</definedName>
    <definedName name="_bdm.473115A7142F45358E600D9C009D0C78.edm" hidden="1">#REF!</definedName>
    <definedName name="_bdm.47CA773AB0C049E88B25540D00FC56EE.edm" hidden="1">#REF!</definedName>
    <definedName name="_bdm.4991412352A9474D831ACA371EC7183B.edm" hidden="1">#REF!</definedName>
    <definedName name="_bdm.49A076A7A7A94364B04B995AC66E4188.edm" hidden="1">#REF!</definedName>
    <definedName name="_bdm.4A1E38C6F18945758DA5BDB536767122.edm" hidden="1">#REF!</definedName>
    <definedName name="_bdm.4A7E02B18CCA4636ACCA9745DC5C0022.edm" hidden="1">#REF!</definedName>
    <definedName name="_bdm.4A865A69892F43179D74540B5912E354.edm" hidden="1">#REF!</definedName>
    <definedName name="_bdm.4A977E0261664D9C84C05AAA34ECE155.edm" hidden="1">#REF!</definedName>
    <definedName name="_bdm.4C077406D3D747B6A423CD421F88F364.edm" hidden="1">#REF!</definedName>
    <definedName name="_bdm.4C1D962EDF154CAA8F05BD69FE1081C6.edm" hidden="1">#REF!</definedName>
    <definedName name="_bdm.4CF11A8A744A4A738B7612D2CF93A46E.edm" hidden="1">#REF!</definedName>
    <definedName name="_bdm.4D533D1DF6164B259D19736668428EAF.edm" hidden="1">#REF!</definedName>
    <definedName name="_bdm.4E682B67ED9A427A9B52C239F0A34E5F.edm" hidden="1">#REF!</definedName>
    <definedName name="_bdm.4F2D41AECACE481E883220E9F2FB549E.edm" hidden="1">#REF!</definedName>
    <definedName name="_bdm.4f3c869a58ac421ca4998c68d9f9e73c.edm" hidden="1">#REF!</definedName>
    <definedName name="_bdm.4F6F4FD11BFA40EC8D29A978EBA375D6.edm" hidden="1">#REF!</definedName>
    <definedName name="_bdm.4F83C5C20698498191282AC2D831E7A3.edm" hidden="1">#REF!</definedName>
    <definedName name="_bdm.502966CAFAED4AE094595C921AB619E5.edm" hidden="1">#REF!</definedName>
    <definedName name="_bdm.50D303A53945405ABACAD39AEBD21BE1.edm" hidden="1">#REF!</definedName>
    <definedName name="_bdm.5198BD15264347A4A12ADB8AD38D6DB9.edm" hidden="1">#REF!</definedName>
    <definedName name="_bdm.51F3E5EF21CD4CAAB8FCC19046ECF74D.edm" hidden="1">#REF!</definedName>
    <definedName name="_bdm.523FDB3CE6E847E68C9654DCDDF7A1EB.edm" hidden="1">#REF!</definedName>
    <definedName name="_bdm.5390EB87C5994E3B99426EFCBC44C754.edm" hidden="1">#REF!</definedName>
    <definedName name="_bdm.540FE0C894A84EBE96A54B4E1CC77787.edm" hidden="1">#REF!</definedName>
    <definedName name="_bdm.5619BE381F114937B0B29E40362C586E.edm" hidden="1">#REF!</definedName>
    <definedName name="_bdm.56367495A2FD40E3A320D035F2F15208.edm" hidden="1">#REF!</definedName>
    <definedName name="_bdm.5636F19FDFCA4E17A2BDBF13516EB399.edm" hidden="1">#REF!</definedName>
    <definedName name="_bdm.5724C556F4844D1C905770051D4CAA0A.edm" hidden="1">#REF!</definedName>
    <definedName name="_bdm.57B1578662304F2B8FDD361B5773A9BC.edm" hidden="1">#REF!</definedName>
    <definedName name="_bdm.58F1D6FC65FB47A19954096780C31672.edm" hidden="1">#REF!</definedName>
    <definedName name="_bdm.593f87d5ff0c42aab81655027a613a46.edm" hidden="1">#REF!</definedName>
    <definedName name="_bdm.5944A08AF0B5481698A9408914D52015.edm" hidden="1">#REF!</definedName>
    <definedName name="_bdm.59C8DC2CFBBE4140B7CE10565489D676.edm" hidden="1">#REF!</definedName>
    <definedName name="_bdm.5A2D54BDD5CB41408670CACAA0C5388B.edm" hidden="1">#REF!</definedName>
    <definedName name="_bdm.5BE3989E08C948CF81981E7CF31A5E4B.edm" hidden="1">#REF!</definedName>
    <definedName name="_bdm.5C0C0D6927E5421998E2022598F5702D.edm" hidden="1">#REF!</definedName>
    <definedName name="_bdm.5C26B76D109D41FBBA6CF91BCBA70478.edm" hidden="1">#REF!</definedName>
    <definedName name="_bdm.5C90CB04FB2943A5BFE7F2E27CFBD310.edm" hidden="1">#REF!</definedName>
    <definedName name="_bdm.5C9C4227EEF4447FAE9DDA7E0F18D266.edm" hidden="1">#REF!</definedName>
    <definedName name="_bdm.5DAA79AC4B404641B71CCC03206045CC.edm" hidden="1">#REF!</definedName>
    <definedName name="_bdm.5F22ACC6FAF14B6EAD02F66A12759570.edm" hidden="1">#REF!</definedName>
    <definedName name="_bdm.5F75C0847916473BA597B681EF87D666.edm" hidden="1">#REF!</definedName>
    <definedName name="_bdm.5ffc7e3041d544ea9be98559409a61a8.edm" hidden="1">#REF!</definedName>
    <definedName name="_bdm.60305099CDEE42249069C4B99707B5BE.edm" hidden="1">#REF!</definedName>
    <definedName name="_bdm.62006FCBF9EB417EB321C3893331FA8D.edm" hidden="1">#REF!</definedName>
    <definedName name="_bdm.627EA2399A8341B59C9903ABB0D59251.edm" hidden="1">#REF!</definedName>
    <definedName name="_bdm.62F6E04AD9404E1C8DD894C00E4D165B.edm" hidden="1">#REF!</definedName>
    <definedName name="_bdm.63008758BB6D4D88AC731BC5ABADFBF5.edm" hidden="1">#REF!</definedName>
    <definedName name="_bdm.63F48A593A17434594B195A2078A2088.edm" hidden="1">#REF!</definedName>
    <definedName name="_bdm.63f69e4fd2ef41bebcc9a1fb3c0af47f.edm" hidden="1">#REF!</definedName>
    <definedName name="_bdm.641C9B86102C46E7AEB763576BDD31E0.edm" hidden="1">#REF!</definedName>
    <definedName name="_bdm.65DF518F4C70489BA4E75C46B9D6D5C4.edm" hidden="1">#REF!</definedName>
    <definedName name="_bdm.668081CDCF254A81B0D0805D22A4792B.edm" hidden="1">#REF!</definedName>
    <definedName name="_bdm.69BE7C8D7CC84F52B40A5C582D161913.edm" hidden="1">#REF!</definedName>
    <definedName name="_bdm.6A15F26799504184BB17818C6301F754.edm" hidden="1">#REF!</definedName>
    <definedName name="_bdm.6A2DE3C2509445AEB18882978C994025.edm" hidden="1">#REF!</definedName>
    <definedName name="_bdm.6D2672663FC5492BA289BD0706F8EF52.edm" hidden="1">#REF!</definedName>
    <definedName name="_bdm.6D8C4F98288242BAA0DC8BFEF6EE391F.edm" hidden="1">#REF!</definedName>
    <definedName name="_bdm.6D92006413FB44E6BAC299260551899F.edm" hidden="1">#REF!</definedName>
    <definedName name="_bdm.6F3CF90FC7AD4132BABA7A0BBE8D5F10.edm" hidden="1">#REF!</definedName>
    <definedName name="_bdm.71953C39DB36491FAFA09BABD31E0869.edm" hidden="1">#REF!</definedName>
    <definedName name="_bdm.7212051650CC4D04A3164E413ADE41B1.edm" hidden="1">#REF!</definedName>
    <definedName name="_bdm.72B946133C3F4A28B8BF633568AC2A6F.edm" hidden="1">#REF!</definedName>
    <definedName name="_bdm.74DC324E961045B88090902B394BE655.edm" hidden="1">#REF!</definedName>
    <definedName name="_bdm.7501F5AF7BCF4A838FC0F04D09CB0E8C.edm" hidden="1">#REF!</definedName>
    <definedName name="_bdm.752E99553ACA4ED0A15048C03C0BEE78.edm" hidden="1">#REF!</definedName>
    <definedName name="_bdm.76093F1497BC4E8AB73D88DC7A7679D4.edm" hidden="1">#REF!</definedName>
    <definedName name="_bdm.762F3D2E75EB48B1B0E417704F3269B9.edm" hidden="1">#REF!</definedName>
    <definedName name="_bdm.76EC414F0E434DEAA6CAF2CF6C159B78.edm" hidden="1">#REF!</definedName>
    <definedName name="_bdm.77F6D02D7FD542FC866DFFF960566B35.edm" hidden="1">#REF!</definedName>
    <definedName name="_bdm.7A593ED92FD24180B4032B9EC430B671.edm" hidden="1">#REF!</definedName>
    <definedName name="_bdm.7A6E7BEF54904B578186EF242B63673D.edm" hidden="1">#REF!</definedName>
    <definedName name="_bdm.7A9E3F59EF1240FBAF9C6648238DC801.edm" hidden="1">#REF!</definedName>
    <definedName name="_bdm.7B5ED412E5C542B5BADC939CAC6ECB20.edm" hidden="1">#REF!</definedName>
    <definedName name="_bdm.7B726460CC9E494F94D498010C89C8BD.edm" hidden="1">#REF!</definedName>
    <definedName name="_bdm.7C26D76A87164EA596A4F91AC97C5C34.edm" hidden="1">#REF!</definedName>
    <definedName name="_bdm.7C5A9FBCAFE94D91B01431BD09053493.edm" hidden="1">#REF!</definedName>
    <definedName name="_bdm.7CC6B7A8737243E0A675D4E9064E2858.edm" hidden="1">#REF!</definedName>
    <definedName name="_bdm.7CE2368844004DECA2B446E23E508B42.edm" hidden="1">#REF!</definedName>
    <definedName name="_bdm.7D3C2AE5F02548699BD35935202843D9.edm" hidden="1">#REF!</definedName>
    <definedName name="_bdm.7EE05B7FE59E441BB4B1962FC2EDBFA9.edm" hidden="1">#REF!</definedName>
    <definedName name="_bdm.7FB80943371F4A1BA80C06311633EA21.edm" hidden="1">#REF!</definedName>
    <definedName name="_bdm.8142FA5878434885B284B5DA7CAB5EF1.edm" hidden="1">#REF!</definedName>
    <definedName name="_bdm.8263ACE3521A451C9F2813B8BF1F6006.edm" hidden="1">#REF!</definedName>
    <definedName name="_bdm.82BB25D34D8147D4BBCF40F709B6DFB2.edm" hidden="1">#REF!</definedName>
    <definedName name="_bdm.84FC746B7884406986946D82011914CE.edm" hidden="1">#REF!</definedName>
    <definedName name="_bdm.857F063038C643F9B6426A8495A7D385.edm" hidden="1">#REF!</definedName>
    <definedName name="_bdm.870B9E59710146E1AF007ACB9D1C4A52.edm" hidden="1">#REF!</definedName>
    <definedName name="_bdm.87F7025433C440DF90798D4D9D9E8392.edm" hidden="1">#REF!</definedName>
    <definedName name="_bdm.8803AA71DE2F43599A94E05959B61993.edm" hidden="1">#REF!</definedName>
    <definedName name="_bdm.88A6D6B7C7684F4D86F11DCB3B8BC43B.edm" hidden="1">#REF!</definedName>
    <definedName name="_bdm.8f96e8bbea6e4f3686648cfb5ffba4db.edm" hidden="1">#REF!</definedName>
    <definedName name="_bdm.90C4C6A2EEAD41D1A60BCDFED95FC9D4.edm" hidden="1">#REF!</definedName>
    <definedName name="_bdm.91425798D7D74637AEF52AA9A3217CCF.edm" hidden="1">#REF!</definedName>
    <definedName name="_bdm.91F8842935014B5F941EC65D1E1D52BA.edm" hidden="1">#REF!</definedName>
    <definedName name="_bdm.924059DEE1CC4F889E0CA3E26AF06259.edm" hidden="1">#REF!</definedName>
    <definedName name="_bdm.93660AADFA674C82BE4B8EEEE4B21EAB.edm" hidden="1">#REF!</definedName>
    <definedName name="_bdm.9407B17C3D6C43E6A9238CD117BF9E56.edm" hidden="1">#REF!</definedName>
    <definedName name="_bdm.9489B7857762438EBB44335351572EC7.edm" hidden="1">#REF!</definedName>
    <definedName name="_bdm.9506942F967E411DBBCC13E45F50B40C.edm" hidden="1">#REF!</definedName>
    <definedName name="_bdm.968F73C692F441FAB6ACC1DC97AE834B.edm" hidden="1">#REF!</definedName>
    <definedName name="_bdm.976123F37E3E4BC28FAB6CAC3B740AF2.edm" hidden="1">#REF!</definedName>
    <definedName name="_bdm.9801319EEC444301BB9ED8D68D14C210.edm" hidden="1">#REF!</definedName>
    <definedName name="_bdm.9811913F3AFA47569ADB3390DD217025.edm" hidden="1">#REF!</definedName>
    <definedName name="_bdm.988D6C0D57874B54BE5BA7FB885BD8D4.edm" hidden="1">#REF!</definedName>
    <definedName name="_bdm.9991B3223FAC4F5EBF827398459A3961.edm" hidden="1">#REF!</definedName>
    <definedName name="_bdm.9A17A96DA62542EC98BFB452DF8538B1.edm" hidden="1">#REF!</definedName>
    <definedName name="_bdm.9A5C0C7D0D52478BB03DD87D7B386488.edm" hidden="1">#REF!</definedName>
    <definedName name="_bdm.9D9E4633C12D4E148B4B37CCD1366A52.edm" hidden="1">#REF!</definedName>
    <definedName name="_bdm.9E9483F92F6A40049EE075514989CEFA.edm" hidden="1">#REF!</definedName>
    <definedName name="_bdm.9EBD416407CE44FAB4BC1DFF172E5D0C.edm" hidden="1">#REF!</definedName>
    <definedName name="_bdm.9EFC4E9353804C3DA1826ED441006589.edm" hidden="1">#REF!</definedName>
    <definedName name="_bdm.A014AB11C65E45BA90B72673A46D9AF9.edm" hidden="1">#REF!</definedName>
    <definedName name="_bdm.A018E6017CE444FCB04B2C3D1FD898D4.edm" hidden="1">#REF!</definedName>
    <definedName name="_bdm.A11CB7FBC3884E69A6CA5A9EA199797E.edm" hidden="1">#REF!</definedName>
    <definedName name="_bdm.A225425E9D254FF5B08301759C20D08D.edm" hidden="1">#REF!</definedName>
    <definedName name="_bdm.A2A26AB4D3E148C28E241C06A606689D.edm" hidden="1">#REF!</definedName>
    <definedName name="_bdm.A377077AA67443A48FEAEC1C3D08847E.edm" hidden="1">#REF!</definedName>
    <definedName name="_bdm.A4164D7A74D745A1AD2EFE50CB888471.edm" hidden="1">#REF!</definedName>
    <definedName name="_bdm.A5A0FECB20564C0EB91DDD30F912686C.edm" hidden="1">#REF!</definedName>
    <definedName name="_bdm.A781D8EBCAD9484D9830017E8A9593D1.edm" hidden="1">#REF!</definedName>
    <definedName name="_bdm.A8887C525D8F4E5F9177BF13AA316E91.edm" hidden="1">#REF!</definedName>
    <definedName name="_bdm.A96BF5D3F37149898BA807F01474BAF3.edm" hidden="1">#REF!</definedName>
    <definedName name="_bdm.A9EF3DAC8E5C454FACDE966A3907386B.edm" hidden="1">#REF!</definedName>
    <definedName name="_bdm.AA84BE343F0A486E8D5E4CBC4199AD16.edm" hidden="1">#REF!</definedName>
    <definedName name="_bdm.AACD74CECC25497088390C5C880D82C5.edm" hidden="1">#REF!</definedName>
    <definedName name="_bdm.AB919EBF7549413AA9898E5ED4DAE0AA.edm" hidden="1">#REF!</definedName>
    <definedName name="_bdm.AC80FD8167C1461BA5FBCE28B9457B2B.edm" hidden="1">#REF!</definedName>
    <definedName name="_bdm.ACC0B7B7D4BA46B8A181D04468A8262F.edm" hidden="1">#REF!</definedName>
    <definedName name="_bdm.AE0BD620CA914C59AAC5DFFF0BCAB506.edm" hidden="1">#REF!</definedName>
    <definedName name="_bdm.AEB786A91E554846A9C78C5FE95631D0.edm" hidden="1">#REF!</definedName>
    <definedName name="_bdm.AF33824EF2DD4D16AB9ADC1DA391CAAF.edm" hidden="1">#REF!</definedName>
    <definedName name="_bdm.AF425DF2788641449C4A9CA0908AAA11.edm" hidden="1">#REF!</definedName>
    <definedName name="_bdm.AF56DBD97BC24456901E154454B4AFD4.edm" hidden="1">#REF!</definedName>
    <definedName name="_bdm.b0e0b4825735489f80406fa2d05a4c49.edm" hidden="1">#REF!</definedName>
    <definedName name="_bdm.B15D1D4BC58447B9A5638E7582426FAF.edm" hidden="1">#REF!</definedName>
    <definedName name="_bdm.B264A93B72044BFFAAD67E8DAB7AEB86.edm" hidden="1">#REF!</definedName>
    <definedName name="_bdm.B291545861B348229E72F6FDA26A2B6E.edm" hidden="1">#REF!</definedName>
    <definedName name="_bdm.B67E1C3138CB42A79104B7EC79069FA3.edm" hidden="1">#REF!</definedName>
    <definedName name="_bdm.B6E05E0194F54DEBA518EF74483CA8C2.edm" hidden="1">#REF!</definedName>
    <definedName name="_bdm.B81BA82971214C339858EDF0F4A12E7D.edm" hidden="1">#REF!</definedName>
    <definedName name="_bdm.B8F717AC6975496EA4E1EE199B83C072.edm" hidden="1">#REF!</definedName>
    <definedName name="_bdm.B9A81ECB1D344058A35CC3A205B6F908.edm" hidden="1">#REF!</definedName>
    <definedName name="_bdm.BAEF6FEF2BB540FE9BBDF0CCCC997F94.edm" hidden="1">#REF!</definedName>
    <definedName name="_bdm.BC199E4A77044F8797021969205A108F.edm" hidden="1">#REF!</definedName>
    <definedName name="_bdm.BE7CFD5660194971A464F808D12196D4.edm" hidden="1">#REF!</definedName>
    <definedName name="_bdm.BE85E9E1CF7E40AB932F95A8C10C2248.edm" hidden="1">#REF!</definedName>
    <definedName name="_bdm.BEBD20F83B5B44B19C97CCE375E26080.edm" hidden="1">#REF!</definedName>
    <definedName name="_bdm.C042D41CD4A24A6C8F010E5F80C7B835.edm" hidden="1">#REF!</definedName>
    <definedName name="_bdm.C15BF1FCC69544C4BA57E58E620CBC1F.edm" hidden="1">#REF!</definedName>
    <definedName name="_bdm.C28B805EDE1A4B7AB2C4232EECB1F04F.edm" hidden="1">#REF!</definedName>
    <definedName name="_bdm.C323B2E06C344DA8BF675513F646951B.edm" hidden="1">#REF!</definedName>
    <definedName name="_bdm.C41215031CF54C8791120D8B7F86A8A1.edm" hidden="1">#REF!</definedName>
    <definedName name="_bdm.C460A3ADF96B4B3AA3445227715A6786.edm" hidden="1">#REF!</definedName>
    <definedName name="_bdm.C4F7FB27648746D080F72842F1DC5C62.edm" hidden="1">#REF!</definedName>
    <definedName name="_bdm.C57D2908DFDB4BC8A41CF598F6424256.edm" hidden="1">#REF!</definedName>
    <definedName name="_bdm.C6CFA527C0AF4C9A9110D43DBE6BEF2E.edm" hidden="1">#REF!</definedName>
    <definedName name="_bdm.C7DCF9441A0E424FBF5EF1BB6F089F35.edm" hidden="1">#REF!</definedName>
    <definedName name="_bdm.C7E122E31A3C4C67A7C4F119CFAC65B2.edm" hidden="1">#REF!</definedName>
    <definedName name="_bdm.C7E42EE32994430C8417F2B7FB6AB7C4.edm" hidden="1">#REF!</definedName>
    <definedName name="_bdm.C8485EF7C0F14D8CB62ED660D62D70CB.edm" hidden="1">#REF!</definedName>
    <definedName name="_bdm.C89B1174C83744D3A57DE229164E02EE.edm" hidden="1">#REF!</definedName>
    <definedName name="_bdm.C90ED897BA524D9498CFC402AF59CBA6.edm" hidden="1">#REF!</definedName>
    <definedName name="_bdm.C935ECA7BEA34A708583A2AEA6193819.edm" hidden="1">#REF!</definedName>
    <definedName name="_bdm.C9B921ED72E3479E8B732F9BE31D00D6.edm" hidden="1">#REF!</definedName>
    <definedName name="_bdm.CB06AB576C6441818E833A3B46DFB78F.edm" hidden="1">#REF!</definedName>
    <definedName name="_bdm.CC3305AB332E401AAEA4A09A96D0A4FE.edm" hidden="1">#REF!</definedName>
    <definedName name="_bdm.CCBF1E3B3E154FC19D665F128D1AD239.edm" hidden="1">#REF!</definedName>
    <definedName name="_bdm.CD8E4AB8F72E4657B0343716C547099E.edm" hidden="1">#REF!</definedName>
    <definedName name="_bdm.CE643ED47EED4A098D87BFDACDC63B5E.edm" hidden="1">#REF!</definedName>
    <definedName name="_bdm.CE7D2D0B92D64F41BABEB2D388D6A82B.edm" hidden="1">#REF!</definedName>
    <definedName name="_bdm.D08A805859004BD2B7221BDC3C140893.edm" hidden="1">#REF!</definedName>
    <definedName name="_bdm.D0AC8B5DC0034FCD87A22E1EFE12D5E4.edm" hidden="1">#REF!</definedName>
    <definedName name="_bdm.D0CCDFB126834F8F9E713F207607792E.edm" hidden="1">#REF!</definedName>
    <definedName name="_bdm.D287E93F976D4F898BF6D4AE8AF72940.edm" hidden="1">#REF!</definedName>
    <definedName name="_bdm.D346796CA4D642749521771E76B217F9.edm" hidden="1">#REF!</definedName>
    <definedName name="_bdm.D3603355D57B4AA28687AFAAAD01AF0F.edm" hidden="1">#REF!</definedName>
    <definedName name="_bdm.D3EF67EB825E41B38657DD1ED1DD6C28.edm" hidden="1">#REF!</definedName>
    <definedName name="_bdm.D8665592CD86464C8682301627EDB755.edm" hidden="1">#REF!</definedName>
    <definedName name="_bdm.DA39050E67BA467CAE72C2A68EBA6AAB.edm" hidden="1">#REF!</definedName>
    <definedName name="_bdm.DAFFAE1322AD4E67A448722B1A85A73D.edm" hidden="1">#REF!</definedName>
    <definedName name="_bdm.DC2B2D941CE24C3780B2E574C94CDF75.edm" hidden="1">#REF!</definedName>
    <definedName name="_bdm.DD9EF4F35FF74925AFEE71848096CFF8.edm" hidden="1">#REF!</definedName>
    <definedName name="_bdm.DEE67F1AE3764109842E63D5A84633FD.edm" hidden="1">#REF!</definedName>
    <definedName name="_bdm.DF670D1512994BEA9C617EE9EC7489E0.edm" hidden="1">#REF!</definedName>
    <definedName name="_bdm.E18DB9FBFF1C48B5A016AD843420927D.edm" hidden="1">#REF!</definedName>
    <definedName name="_bdm.E1AF2A30A5494076B6012ECE3900D92F.edm" hidden="1">#REF!</definedName>
    <definedName name="_bdm.E2596973DB2842EC8081FAD60731DB65.edm" hidden="1">#REF!</definedName>
    <definedName name="_bdm.E3BE592743014E77B27EEEDB3738D192.edm" hidden="1">#REF!</definedName>
    <definedName name="_bdm.E3CC38584EB64F92B9BFB8357E13DC9B.edm" hidden="1">#REF!</definedName>
    <definedName name="_bdm.E40C778A21A34CEA84CCE0ACB1891815.edm" hidden="1">#REF!</definedName>
    <definedName name="_bdm.E5D5D85F1A0140A98B797C4D331C580E.edm" hidden="1">#REF!</definedName>
    <definedName name="_bdm.E634469E3C5F4D658CFE11B65136D8AA.edm" hidden="1">#REF!</definedName>
    <definedName name="_bdm.E66F306F56654A1A9E1FF612669C438B.edm" hidden="1">#REF!</definedName>
    <definedName name="_bdm.E89798AA92974DE7A6F4B34264306B8E.edm" hidden="1">#REF!</definedName>
    <definedName name="_bdm.E94651772B79404BB3D851FAAC8F8617.edm" hidden="1">#REF!</definedName>
    <definedName name="_bdm.EA0E65EFE5974AACBF17329F5A7CAC58.edm" hidden="1">#REF!</definedName>
    <definedName name="_bdm.EA4218DFE01D497CA0F505C127851E00.edm" hidden="1">#REF!</definedName>
    <definedName name="_bdm.EB04670D63244394A3B9A4AC67CFBAB6.edm" hidden="1">#REF!</definedName>
    <definedName name="_bdm.EB80C63D2F554DEB9BEB57BAE28463D7.edm" hidden="1">#REF!</definedName>
    <definedName name="_bdm.ED2D1B31A7E4463481DBD3820126D157.edm" hidden="1">#REF!</definedName>
    <definedName name="_bdm.ED2D23FBFC64476CBC7F0AAA72CD7C87.edm" hidden="1">#REF!</definedName>
    <definedName name="_bdm.EF5A1202C4184F949C0DE83E883CDC5F.edm" hidden="1">#REF!</definedName>
    <definedName name="_bdm.F094379375BB4EF7B6AAFEC3EFC65A65.edm" hidden="1">#REF!</definedName>
    <definedName name="_bdm.F09C72ED1B8041B0A6D35CCE19822A1A.edm" hidden="1">#REF!</definedName>
    <definedName name="_bdm.F181B5A8156F4248B883A26BFFF6574D.edm" hidden="1">#REF!</definedName>
    <definedName name="_bdm.F1A47E13E7AB4F058F27C2DB0494943D.edm" hidden="1">#REF!</definedName>
    <definedName name="_bdm.F210C308D252407A9A2F1E6F3A448333.edm" hidden="1">#REF!</definedName>
    <definedName name="_bdm.F282CA12C8F44AF4AE44CFF99C063A03.edm" hidden="1">#REF!</definedName>
    <definedName name="_bdm.F33E666AF53D4034BC6125BC95F1250A.edm" hidden="1">#REF!</definedName>
    <definedName name="_bdm.F3585BA126A84E05AE7652312E148526.edm" hidden="1">#REF!</definedName>
    <definedName name="_bdm.F4177AE6CC814564A94A4C810E24C3DE.edm" hidden="1">#REF!</definedName>
    <definedName name="_bdm.F4ACC607A9254072867472B0D74CAF57.edm" hidden="1">#REF!</definedName>
    <definedName name="_bdm.F4C847DC1BF64C37B4CEBCCBE486E56B.edm" hidden="1">#REF!</definedName>
    <definedName name="_bdm.F5354B5B9B404C56917195ABB97DC99B.edm" hidden="1">#REF!</definedName>
    <definedName name="_bdm.F82C95A4D3EF4230831E21289E1A6BD9.edm" hidden="1">#REF!</definedName>
    <definedName name="_bdm.F877EE87CC2D4030B55201E2EC4D4C62.edm" hidden="1">#REF!</definedName>
    <definedName name="_bdm.F97B12C86CF9462F86E56BC1AD525A66.edm" hidden="1">#REF!</definedName>
    <definedName name="_bdm.F9C38FD65D574108AC6B24F307B97AA4.edm" hidden="1">#REF!</definedName>
    <definedName name="_bdm.FA729BC93E2148D3A7E7F12CA7AD4957.edm" hidden="1">#REF!</definedName>
    <definedName name="_bdm.FA92FE5E07804435B2E01E1E6A81C869.edm" hidden="1">#REF!</definedName>
    <definedName name="_bdm.FB92FDBF43754C139138B922AD09CB80.edm" hidden="1">#REF!</definedName>
    <definedName name="_bdm.FC8DE3FC639147369AD48987C5C40F4F.edm" hidden="1">#REF!</definedName>
    <definedName name="_bdm.FE348668C67B413F9E68B01E2985427E.edm" hidden="1">#REF!</definedName>
    <definedName name="_bdm.FE9C0C9494BB431E8ECC8BDCB7016F8A.edm" hidden="1">#REF!</definedName>
    <definedName name="_bdm.FFED9C19526A4CB1A4182882D03B429B.edm" hidden="1">#REF!</definedName>
    <definedName name="_DCF1" hidden="1">{#N/A,#N/A,FALSE,"DCF Summary";#N/A,#N/A,FALSE,"Casema";#N/A,#N/A,FALSE,"Casema NoTel";#N/A,#N/A,FALSE,"UK";#N/A,#N/A,FALSE,"RCF";#N/A,#N/A,FALSE,"Intercable CZ";#N/A,#N/A,FALSE,"Interkabel P"}</definedName>
    <definedName name="_Dist_Values" hidden="1">#REF!</definedName>
    <definedName name="_Fill" hidden="1">#REF!</definedName>
    <definedName name="_fli" hidden="1">#REF!</definedName>
    <definedName name="_fx2">#REF!</definedName>
    <definedName name="_Key1" hidden="1">#REF!</definedName>
    <definedName name="_Key1b" hidden="1">#REF!</definedName>
    <definedName name="_KEY2" hidden="1">#REF!</definedName>
    <definedName name="_nat06">#REF!</definedName>
    <definedName name="_Order1" hidden="1">255</definedName>
    <definedName name="_Order2" hidden="1">255</definedName>
    <definedName name="_Parse_Out" hidden="1">#REF!</definedName>
    <definedName name="_Per1">#REF!</definedName>
    <definedName name="_Per2">#REF!</definedName>
    <definedName name="_Per3">#REF!</definedName>
    <definedName name="_Pg1">#REF!</definedName>
    <definedName name="_Pg2">#REF!</definedName>
    <definedName name="_Pg3">#REF!</definedName>
    <definedName name="_Pg4">#REF!</definedName>
    <definedName name="_Pg5">#REF!</definedName>
    <definedName name="_Pg6">#REF!</definedName>
    <definedName name="_Pg7">#REF!</definedName>
    <definedName name="_Pg8">#REF!</definedName>
    <definedName name="_PV1">#REF!</definedName>
    <definedName name="_PV2">#REF!</definedName>
    <definedName name="_QTD1" hidden="1">{"Nil","Nil",FALSE,"Detail P&amp;L-M";"Nil","Nil",FALSE,"Dep &amp; Amort-M";"Nil","Nil",FALSE,"Equity-M";"Nil","Nil",FALSE,"Debt &amp; Cash Flow-M";"Nil","Nil",FALSE,"Interest-M"}</definedName>
    <definedName name="_Regression_Int" hidden="1">1</definedName>
    <definedName name="_rev1" hidden="1">{"PL Summary",#N/A,TRUE,"P&amp;L";"Revenues/Usage Summary",#N/A,TRUE,"Revenue-Usage";"Revenues/Usage Assumptions",#N/A,TRUE,"Revenue-Usage";"Expense Summary",#N/A,TRUE,"Expenses";"Expense Assumptions",#N/A,TRUE,"Expenses"}</definedName>
    <definedName name="_Rev93">#REF!</definedName>
    <definedName name="_Rev94">#REF!</definedName>
    <definedName name="_s27" hidden="1">{#N/A,#N/A,FALSE,"Aging Summary";#N/A,#N/A,FALSE,"Ratio Analysis";#N/A,#N/A,FALSE,"Test 120 Day Accts";#N/A,#N/A,FALSE,"Tickmarks"}</definedName>
    <definedName name="_Sort" hidden="1">#REF!</definedName>
    <definedName name="_SORT2" hidden="1">#REF!</definedName>
    <definedName name="_Sortb" hidden="1">#REF!</definedName>
    <definedName name="_tb1998">#REF!</definedName>
    <definedName name="a" hidden="1">#REF!</definedName>
    <definedName name="aa" hidden="1">{#N/A,#N/A,FALSE,"E2 Variance";#N/A,#N/A,FALSE,"Summary";#N/A,#N/A,FALSE,"Summary by Region";#N/A,#N/A,FALSE,"Cable_SPM";#N/A,#N/A,FALSE,"DBS";#N/A,#N/A,FALSE,"Telco";#N/A,#N/A,FALSE,"TVRO";#N/A,#N/A,FALSE,"SHO-TMC-YE";#N/A,#N/A,FALSE,"NC";#N/A,#N/A,FALSE,"NE";#N/A,#N/A,FALSE,"SC";#N/A,#N/A,FALSE,"SE";#N/A,#N/A,FALSE,"W";#N/A,#N/A,FALSE,"DTH"}</definedName>
    <definedName name="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_DOCTOPS" hidden="1">"AAA_SET"</definedName>
    <definedName name="AAA_duser" hidden="1">"OFF"</definedName>
    <definedName name="aaaaaaaaaaaaa"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aaaaaaaa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B_Addin5" hidden="1">"AAB_Description for addin 5,Description for addin 5,Description for addin 5,Description for addin 5,Description for addin 5,Description for addin 5"</definedName>
    <definedName name="ab" hidden="1">{"fis.dbo.r1_datasum"}</definedName>
    <definedName name="Access_Button" hidden="1">"Zusammenstellung_SGF_KGF_970515_Tabelle1_Liste"</definedName>
    <definedName name="AccessDatabase" hidden="1">"F:\Artists\Rove Live\rll.2002.finance.mdb"</definedName>
    <definedName name="Account">#REF!</definedName>
    <definedName name="ACCT_ANAL">#REF!</definedName>
    <definedName name="ACTUAL">[0]!_PV1,[0]!_PV2,[0]!ACCT_ANAL</definedName>
    <definedName name="ACTUALS2" hidden="1">{"Recap",#N/A,TRUE,"POS";"Monthly",#N/A,TRUE,"POS";"YTD",#N/A,TRUE,"POS"}</definedName>
    <definedName name="ACwvu.Full." hidden="1">#REF!</definedName>
    <definedName name="adam" hidden="1">{"Board Income Statement",#N/A,FALSE,"Board Summary";"Board Balance Sheet",#N/A,FALSE,"Board Summary";"Board Cash Flow",#N/A,FALSE,"Board Summary"}</definedName>
    <definedName name="adasdad" hidden="1">{"Summary",#N/A,FALSE,"Summary"}</definedName>
    <definedName name="adasdad_1" hidden="1">{"Summary",#N/A,FALSE,"Summary"}</definedName>
    <definedName name="adasdad2" hidden="1">{"Summary",#N/A,FALSE,"Summary"}</definedName>
    <definedName name="adasdad2_1" hidden="1">{"Summary",#N/A,FALSE,"Summary"}</definedName>
    <definedName name="adasdasdsad" hidden="1">{"Summary",#N/A,TRUE,"Summary";"Assumptions",#N/A,TRUE,"Assumptions";"Combined (Short)",#N/A,TRUE,"Combined Group"}</definedName>
    <definedName name="adasdasdsad_1" hidden="1">{"Summary",#N/A,TRUE,"Summary";"Assumptions",#N/A,TRUE,"Assumptions";"Combined (Short)",#N/A,TRUE,"Combined Group"}</definedName>
    <definedName name="Age" hidden="1">{#N/A,#N/A,FALSE,"VarExp";#N/A,#N/A,FALSE,"Mth-Affiliate";#N/A,#N/A,FALSE,"Qtr";#N/A,#N/A,FALSE,"YTD-Affiliate";#N/A,#N/A,FALSE,"Var-Key1";#N/A,#N/A,FALSE,"Var-Key2";#N/A,#N/A,FALSE,"Var-Other"}</definedName>
    <definedName name="aging" hidden="1">{#N/A,#N/A,FALSE,"Aging Summary";#N/A,#N/A,FALSE,"Ratio Analysis";#N/A,#N/A,FALSE,"Test 120 Day Accts";#N/A,#N/A,FALSE,"Tickmarks"}</definedName>
    <definedName name="anscount" hidden="1">2</definedName>
    <definedName name="appeals" hidden="1">{#N/A,#N/A,TRUE,"TAX NO BIG";#N/A,#N/A,TRUE,"SOURCED TI";#N/A,#N/A,TRUE,"INTEREST";#N/A,#N/A,TRUE,"BIGS";#N/A,#N/A,TRUE,"ASP";#N/A,#N/A,TRUE,"EVERGN";#N/A,#N/A,TRUE,"HPI";#N/A,#N/A,TRUE,"IMAGE ED";#N/A,#N/A,TRUE,"LAUREL'S";#N/A,#N/A,TRUE,"SFI";#N/A,#N/A,TRUE,"SSN";#N/A,#N/A,TRUE,"STI";#N/A,#N/A,TRUE,"TORAND";#N/A,#N/A,TRUE,"WVE"}</definedName>
    <definedName name="APRIL">#REF!</definedName>
    <definedName name="APRILK">#REF!</definedName>
    <definedName name="are" hidden="1">{#N/A,#N/A,FALSE,"Sheet1"}</definedName>
    <definedName name="ARPU" hidden="1">{"FCB_ALL",#N/A,FALSE,"FCB"}</definedName>
    <definedName name="as" hidden="1">{#N/A,#N/A,FALSE,"Sheet1"}</definedName>
    <definedName name="AS2DocOpenMode" hidden="1">"AS2DocumentEdit"</definedName>
    <definedName name="AS2HasNoAutoHeaderFooter" hidden="1">" "</definedName>
    <definedName name="AS2NamedRange" hidden="1">30</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hidden="1">{#N/A,#N/A,FALSE,"DCF Summary";#N/A,#N/A,FALSE,"Casema";#N/A,#N/A,FALSE,"Casema NoTel";#N/A,#N/A,FALSE,"UK";#N/A,#N/A,FALSE,"RCF";#N/A,#N/A,FALSE,"Intercable CZ";#N/A,#N/A,FALSE,"Interkabel P"}</definedName>
    <definedName name="asdasdasdsad"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asdasdsad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f" hidden="1">{"Nil","Nil",FALSE,"Detail P&amp;L-M";"Nil","Nil",FALSE,"Dep &amp; Amort-M";"Nil","Nil",FALSE,"Equity-M";"Nil","Nil",FALSE,"Debt &amp; Cash Flow-M";"Nil","Nil",FALSE,"Interest-M"}</definedName>
    <definedName name="asqw" hidden="1">{#N/A,#N/A,FALSE,"TradeSumm";#N/A,#N/A,FALSE,"StatsSumm"}</definedName>
    <definedName name="assc"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c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ets94">#REF!</definedName>
    <definedName name="asxssx" hidden="1">{#N/A,#N/A,FALSE,"main";#N/A,#N/A,FALSE,"Pooling";#N/A,#N/A,FALSE,"Purchase"}</definedName>
    <definedName name="AttachmentA" hidden="1">{"Summary",#N/A,FALSE,"Summary"}</definedName>
    <definedName name="aust">#REF!</definedName>
    <definedName name="awp" hidden="1">{"barthelet detail",#N/A,FALSE,"96 plan Q1";"barthelet summ",#N/A,FALSE,"96 plan Q1"}</definedName>
    <definedName name="b" hidden="1">{"PL Summary",#N/A,TRUE,"P&amp;L";"Revenues/Usage Summary",#N/A,TRUE,"Revenue-Usage";"Revenues/Usage Assumptions",#N/A,TRUE,"Revenue-Usage";"Expense Summary",#N/A,TRUE,"Expenses";"Expense Assumptions",#N/A,TRUE,"Expenses"}</definedName>
    <definedName name="balt">#REF!</definedName>
    <definedName name="bbbb" hidden="1">{#N/A,#N/A,FALSE,"E2 Variance";#N/A,#N/A,FALSE,"Summary";#N/A,#N/A,FALSE,"Summary by Region";#N/A,#N/A,FALSE,"Cable_SPM";#N/A,#N/A,FALSE,"DBS";#N/A,#N/A,FALSE,"Telco";#N/A,#N/A,FALSE,"TVRO";#N/A,#N/A,FALSE,"SHO-TMC-YE";#N/A,#N/A,FALSE,"NC";#N/A,#N/A,FALSE,"NE";#N/A,#N/A,FALSE,"SC";#N/A,#N/A,FALSE,"SE";#N/A,#N/A,FALSE,"W";#N/A,#N/A,FALSE,"DTH"}</definedName>
    <definedName name="bbbbbbbbbbbb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BBBNCH2" hidden="1">{#N/A,#N/A,FALSE,"DCF Summary";#N/A,#N/A,FALSE,"Casema";#N/A,#N/A,FALSE,"Casema NoTel";#N/A,#N/A,FALSE,"UK";#N/A,#N/A,FALSE,"RCF";#N/A,#N/A,FALSE,"Intercable CZ";#N/A,#N/A,FALSE,"Interkabel P"}</definedName>
    <definedName name="BBBNCH3" hidden="1">{#N/A,#N/A,FALSE,"DCF Summary";#N/A,#N/A,FALSE,"Casema";#N/A,#N/A,FALSE,"Casema NoTel";#N/A,#N/A,FALSE,"UK";#N/A,#N/A,FALSE,"RCF";#N/A,#N/A,FALSE,"Intercable CZ";#N/A,#N/A,FALSE,"Interkabel P"}</definedName>
    <definedName name="BBBNCHH" hidden="1">{#N/A,#N/A,TRUE,"DCF Summary";#N/A,#N/A,TRUE,"Casema";#N/A,#N/A,TRUE,"UK";#N/A,#N/A,TRUE,"RCF";#N/A,#N/A,TRUE,"Intercable CZ";#N/A,#N/A,TRUE,"Interkabel P";#N/A,#N/A,TRUE,"LBO-Total";#N/A,#N/A,TRUE,"LBO-Casema"}</definedName>
    <definedName name="BBBNCHVC" hidden="1">{#N/A,#N/A,FALSE,"DCF Summary";#N/A,#N/A,FALSE,"Casema";#N/A,#N/A,FALSE,"Casema NoTel";#N/A,#N/A,FALSE,"UK";#N/A,#N/A,FALSE,"RCF";#N/A,#N/A,FALSE,"Intercable CZ";#N/A,#N/A,FALSE,"Interkabel P"}</definedName>
    <definedName name="bfdas"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IGTITLE">#REF!</definedName>
    <definedName name="BNE_MESSAGES_HIDDEN" hidden="1">#REF!</definedName>
    <definedName name="bnkk" hidden="1">{"one",#N/A,FALSE,"SNIP&amp;L_2";"two",#N/A,FALSE,"SNIP&amp;L_2";"three",#N/A,FALSE,"SNIP&amp;L_2";"four",#N/A,FALSE,"SNIP&amp;L_2";"five",#N/A,FALSE,"SNIP&amp;L_2";"six",#N/A,FALSE,"SNIP&amp;L_2";"seven",#N/A,FALSE,"SNIP&amp;L_2";"eight",#N/A,FALSE,"SNIP&amp;L_2";"nine",#N/A,FALSE,"SNIP&amp;L_2"}</definedName>
    <definedName name="bos">#REF!</definedName>
    <definedName name="BT" hidden="1">{"all",#N/A,FALSE,"Compco";"summary",#N/A,FALSE,"Compco"}</definedName>
    <definedName name="buf">#REF!</definedName>
    <definedName name="CableBcast">#REF!</definedName>
    <definedName name="CAPEX" hidden="1">{"PL Summary",#N/A,TRUE,"P&amp;L";"Revenues/Usage Summary",#N/A,TRUE,"Revenue-Usage";"Revenues/Usage Assumptions",#N/A,TRUE,"Revenue-Usage";"Expense Summary",#N/A,TRUE,"Expenses";"Expense Assumptions",#N/A,TRUE,"Expenses"}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Leases">#REF!</definedName>
    <definedName name="Category">#REF!</definedName>
    <definedName name="cb" hidden="1">#REF!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33DD6F_opts" hidden="1">"1, 9, 1, False, 2, False, False, , 1, False, True, 2, 1"</definedName>
    <definedName name="cb_sChart1033DF83_opts" hidden="1">"1, 9, 1, False, 2, False, False, , 1, False, False, 2, 1"</definedName>
    <definedName name="cb_sChart1033E30A_opts" hidden="1">"1, 9, 1, False, 2, False, False, , 1, False, True, 2, 1"</definedName>
    <definedName name="cb_sChart1033FE59_opts" hidden="1">"1, 9, 1, False, 2, False, False, , 1, False, False, 1, 1"</definedName>
    <definedName name="cb_sChart10340397_opts" hidden="1">"1, 9, 1, False, 2, False, False, , 1, False, True, 1, 1"</definedName>
    <definedName name="cb_sChart1034047F_opts" hidden="1">"1, 9, 1, False, 2, False, False, , 1, False, True, 2, 1"</definedName>
    <definedName name="cb_sChart10343B28_opts" hidden="1">"1, 9, 1, False, 2, False, False, , 1, False, True, 2, 1"</definedName>
    <definedName name="cb_sChart10345D4A_opts" hidden="1">"1, 3, 1, False, 2, False, False, , 1, False, True, 1, 1"</definedName>
    <definedName name="cb_sChart10345F02_opts" hidden="1">"1, 3, 1, False, 2, False, False, , 1, False, True, 1, 1"</definedName>
    <definedName name="cb_sChart10350151_opts" hidden="1">"1, 10, 1, False, 2, False, False, , 1, False, False, 1, 1"</definedName>
    <definedName name="cb_sChart10350244_opts" hidden="1">"1, 10, 1, False, 2, False, False, , 1, False, False, 2, 2"</definedName>
    <definedName name="cb_sChart105F0196_opts" hidden="1">"1, 2, 1, False, 2, False, False, , 1, False, False, 2, 1"</definedName>
    <definedName name="cb_sChart107FDA1B_opts" hidden="1">"1, 1, 1, False, 2, False, False, , 0, False, False, 1, 2"</definedName>
    <definedName name="cb_sChart1116BFB5_opts" hidden="1">"1, 9, 1, False, 2, False, False, , 0, False, True, 2, 1"</definedName>
    <definedName name="cb_sChart1116C0EE_opts" hidden="1">"2, 1, 1, False, 2, False, False, , 0, False, True, 2, 1"</definedName>
    <definedName name="cb_sChart1116C20F_opts" hidden="1">"1, 9, 1, False, 2, False, False, , 0, False, True, 2, 1"</definedName>
    <definedName name="cb_sChart11EB8660_opts" hidden="1">"1, 9, 1, False, 2, False, False, , 0, False, False, 2, 1"</definedName>
    <definedName name="cb_sChart11EC8569_opts" hidden="1">"1, 1,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C45FE2_opts" hidden="1">"1, 3, 1, False, 2, True, False, , 0, False, True, 2, 1"</definedName>
    <definedName name="cb_sChart12C46ABC_opts" hidden="1">"1, 3, 1, False, 2, False, False, , 0, False, False, 2, 1"</definedName>
    <definedName name="cb_sChart12C49FA2_opts" hidden="1">"1, 1, 1, False, 2, True, False, , 0, False, False, 1, 1"</definedName>
    <definedName name="cb_sChart12C4BA43_opts" hidden="1">"1, 10, 1, False, 2, True, False, , 0, False, False, 2, 2"</definedName>
    <definedName name="cb_sChart12C56221_opts" hidden="1">"1, 1, 1, False, 2, True, False, , 0, False, False, 1, 2"</definedName>
    <definedName name="cb_sChart12C571E9_opts" hidden="1">"1, 1, 1, False, 2, False, False, , 0, False, False, 1, 2"</definedName>
    <definedName name="cb_sChart12DCEFA3_opts" hidden="1">"1, 1, 1, False, 2, False, False, , 0, False, False, 1, 1"</definedName>
    <definedName name="cb_sChart134138B2_opts" hidden="1">"1, 1, 1, False, 2, True, False, , 0, False, False, 1, 1"</definedName>
    <definedName name="cb_sChart1392F7EF_opts" hidden="1">"1, 1, 1, False, 2, False, False, , 0, False, False, 1, 1"</definedName>
    <definedName name="cb_sChart1392FB30_opts" hidden="1">"1, 1, 1, False, 2, False, False, , 0, False, False, 1, 1"</definedName>
    <definedName name="cb_sChart1392FCDC_opts" hidden="1">"1, 1, 1, False, 2, False, False, , 0, False, False, 1, 1"</definedName>
    <definedName name="cb_sChart1392FDFD_opts" hidden="1">"1, 1, 1, False, 2, False, False, , 0, False, False, 1, 1"</definedName>
    <definedName name="cb_sChart13936FE1_opts" hidden="1">"1, 1, 1, False, 2, False, False, , 0, False, False, 1, 1"</definedName>
    <definedName name="cb_sChart13C669B1_opts" hidden="1">"1, 1, 1, False, 2, False, False, , 0, False, False, 1, 1"</definedName>
    <definedName name="cb_sChart13C66AD2_opts" hidden="1">"1, 1, 1, False, 2, False, False, , 0, False, False, 1, 2"</definedName>
    <definedName name="cb_sChart13C6F536_opts" hidden="1">"1, 1, 1, False, 2, False, False, , 0, False, False, 1, 1"</definedName>
    <definedName name="cb_sChart13C6F5F0_opts" hidden="1">"1, 1, 1, False, 2, False, False, , 0, False, False, 1, 2"</definedName>
    <definedName name="cb_sChart13C86DA4_opts" hidden="1">"1, 1, 1, False, 2, False, False, , 0, False, False, 1, 2"</definedName>
    <definedName name="cb_sChart13C86E52_opts" hidden="1">"1, 1, 1, False, 2, False, False, , 0, False, False, 2, 1"</definedName>
    <definedName name="cb_sChart146ADD58_opts" hidden="1">"1, 1, 1, False, 2, True, False, , 0, False, False, 1, 1"</definedName>
    <definedName name="cb_sChart149DAEBE_opts" hidden="1">"1, 9, 1, False, 2, False, False, , 0, False, True, 2, 1"</definedName>
    <definedName name="cb_sChart149DC246_opts" hidden="1">"1, 9, 1, False, 2, False, False, , 0, False, True, 2,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562F8BF_opts" hidden="1">"1, 1, 1, False, 2, True, False, , 0, False, False, 1, 1"</definedName>
    <definedName name="cb_sChart15630EC3_opts" hidden="1">"1, 1, 1, False, 2, True, False, , 0, False, False, 1, 2"</definedName>
    <definedName name="cb_sChart15631349_opts" hidden="1">"1, 1, 1, False, 2, True, False, , 0, False, False, 1, 2"</definedName>
    <definedName name="cb_sChart15AF18F4_opts" hidden="1">"1, 9, 1, False, 2, False, False, , 0, False, True, 2, 1"</definedName>
    <definedName name="cb_sChart15AF8BCA_opts" hidden="1">"1, 1, 1, False, 2, True, False, , 0, False, False, 1, 2"</definedName>
    <definedName name="cb_sChart15AFEDE6_opts" hidden="1">"1, 1, 1, False, 2, True, False, , 0, False, False, 1, 2"</definedName>
    <definedName name="cb_sChart164604EE_opts" hidden="1">"1, 9, 1, False, 2, False, False, , 0, False, False, 2, 1"</definedName>
    <definedName name="cb_sChart164608F4_opts" hidden="1">"1, 8, 1, False, 2, False, False, , 0, False, False, 2, 1"</definedName>
    <definedName name="cb_sChart16460E84_opts" hidden="1">"1, 9, 1, False, 2, False, False, , 0, False, True, 2, 1"</definedName>
    <definedName name="cb_sChart1646186B_opts" hidden="1">"1, 9, 1, False, 2, False, False, , 0, False, True, 2, 1"</definedName>
    <definedName name="cb_sChart16EBA7BA_opts" hidden="1">"1, 1, 1, False, 2, True, False, , 0, False, True, 1, 2"</definedName>
    <definedName name="cb_sChart17574E0D_opts" hidden="1">"1, 9, 1, False, 2, False, False, , 0, False, True, 2, 1"</definedName>
    <definedName name="cb_sChart1757578B_opts" hidden="1">"1, 9, 1, False, 2, False, False, , 0, False, True, 2, 1"</definedName>
    <definedName name="cb_sChart17577FD4_opts" hidden="1">"1, 9, 1, False, 2, False, False, , 0, False, True, 2, 1"</definedName>
    <definedName name="cb_sChart17599B9A_opts" hidden="1">"1, 1, 1, False, 2, True, False, , 0, False, False, 1, 2"</definedName>
    <definedName name="cb_sChart1759BEB0_opts" hidden="1">"1, 1, 1, False, 2, True, False, , 0, False, False, 1, 2"</definedName>
    <definedName name="cb_sChart18009FE8_opts" hidden="1">"1, 1, 1, False, 2, False, False, , 0, False, False, 1, 1"</definedName>
    <definedName name="cb_sChart1801153B_opts" hidden="1">"1, 1, 1, False, 2, False, False, , 0, False, True, 1, 1"</definedName>
    <definedName name="cb_sChart181056D9_opts" hidden="1">"1, 1, 1, False, 2, True,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81F8633_opts" hidden="1">"1, 1, 1, False, 2, False, False, , 0, False, True, 1, 1"</definedName>
    <definedName name="cb_sChart182FD1CB_opts" hidden="1">"1, 1, 1, False, 2, True, False, , 0, False, False, 1, 2"</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24F2C0_opts" hidden="1">"1, 9, 1, False, 2, False, False, , 0, False, True, 2, 1"</definedName>
    <definedName name="cb_sChart19258FDC_opts" hidden="1">"1, 10, 1, False, 2, True, False, , 0, False, True, 1, 1"</definedName>
    <definedName name="cb_sChart1925992C_opts" hidden="1">"1, 10, 1, False, 2, False, False, , 0, False, False, 2, 2"</definedName>
    <definedName name="cb_sChart1925CE6E_opts" hidden="1">"1, 10, 1, False, 2, True, False, , 0, False, True, 1, 1"</definedName>
    <definedName name="cb_sChart1925CF3F_opts" hidden="1">"1, 10, 1, False, 2, False, False, , 0, False, False, 1, 2"</definedName>
    <definedName name="cb_sChart1925D032_opts" hidden="1">"1, 10, 1, False, 2, False, False, , 0, False, True, 2, 2"</definedName>
    <definedName name="cb_sChart1925D125_opts" hidden="1">"1, 10, 1, False, 2, False, False, , 0, False, True, 1, 2"</definedName>
    <definedName name="cb_sChart1925D198_opts" hidden="1">"1, 10, 1, False, 2, False, False, , 0, False, True, 2,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A7D44_opts" hidden="1">"1, 9, 1, False, 2, False, False, , 0, False, True, 1, 2"</definedName>
    <definedName name="cb_sChart19E90C9_opts" hidden="1">"1, 10, 1, False, 2, False, False, , 0, False, False, 2, 2"</definedName>
    <definedName name="cb_sChart19E93FF_opts" hidden="1">"1, 10, 1, False, 2, False, False, , 0, False, False, 2, 2"</definedName>
    <definedName name="cb_sChart1A0A1363_opts" hidden="1">"2, 9, 3, True, 2, False, False, , 0, False, True, 2, 1"</definedName>
    <definedName name="cb_sChart1A0AB869_opts" hidden="1">"1, 9, 1, False, 2, False, False, , 0, False, True, 2, 1"</definedName>
    <definedName name="cb_sChart1A0ABBEF_opts" hidden="1">"1, 9, 1, False, 2, False, False, , 0, False, True, 2, 1"</definedName>
    <definedName name="cb_sChart1A0ABD56_opts" hidden="1">"1, 9, 1, False, 2, False, False, , 0, False, True, 2, 1"</definedName>
    <definedName name="cb_sChart1A0ACC70_opts" hidden="1">"1, 9, 1, False, 2, False, False, , 0, False, True, 2, 1"</definedName>
    <definedName name="cb_sChart1A0AD606_opts" hidden="1">"1, 9, 1, False, 2, False, False, , 0, False, True, 2, 1"</definedName>
    <definedName name="cb_sChart1A0ADC43_opts" hidden="1">"1, 9, 1, False, 2, False, False, , 0, False, True, 1, 1"</definedName>
    <definedName name="cb_sChart1A0AE1B0_opts" hidden="1">"1, 9, 1, False, 2, False, False, , 0, False, True, 1, 1"</definedName>
    <definedName name="cb_sChart1A0AEFB4_opts" hidden="1">"1, 9, 1, False, 2, False, False, , 0, False, True, 2, 1"</definedName>
    <definedName name="cb_sChart1A0B1574_opts" hidden="1">"1, 9, 1, False, 2, False, False, , 0, False, True, 2, 1"</definedName>
    <definedName name="cb_sChart1A0B3503_opts" hidden="1">"1, 9, 1, False, 2, False, False, , 0, False, True, 2, 1"</definedName>
    <definedName name="cb_sChart1A352E69_opts" hidden="1">"1, 9, 1, False, 2, False, False, , 0, False, True, 1, 1"</definedName>
    <definedName name="cb_sChart1A44535D_opts" hidden="1">"1, 10, 1, False, 2, True, False, , 0, False, True, 1, 1"</definedName>
    <definedName name="cb_sChart1A4459A5_opts" hidden="1">"1, 10, 1, False, 2, True, False, , 0, False, True, 1, 1"</definedName>
    <definedName name="cb_sChart1A4573AC_opts" hidden="1">"1, 10, 1, False, 2, True, False, , 0, False, True, 1, 1"</definedName>
    <definedName name="cb_sChart1ABE4A76_opts" hidden="1">"1, 9, 1, False, 2, False, False, , 0, False, True, 2, 1"</definedName>
    <definedName name="cb_sChart1ABE4D89_opts" hidden="1">"1, 9, 1, False, 2, False, False, , 0, False, True, 2, 1"</definedName>
    <definedName name="cb_sChart1ABE5764_opts" hidden="1">"1, 9, 1, False, 2, False, False, , 0, False, True, 2, 1"</definedName>
    <definedName name="cb_sChart1ABE67AB_opts" hidden="1">"1, 9, 1, False, 2, False, False, , 0, False, True, 2, 1"</definedName>
    <definedName name="cb_sChart1ABE77CF_opts" hidden="1">"1, 9, 1, False, 2, False, False, , 0, False, True, 2, 1"</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9A4AFE_opts" hidden="1">"1, 9, 1, False, 2, False, False, , 0, False, False, 1, 2"</definedName>
    <definedName name="cb_sChart1BA188E0_opts" hidden="1">"1, 10, 1, False, 2, False, False, , 0, False, True, 1, 1"</definedName>
    <definedName name="cb_sChart1BA189EB_opts" hidden="1">"1, 10, 1, False, 2, False, False, , 0, False, True, 1, 1"</definedName>
    <definedName name="cb_sChart1BA1DC3F_opts" hidden="1">"1, 9, 1, False, 2, False, False, , 0, False, False, 1, 2"</definedName>
    <definedName name="cb_sChart1BA8AA_opts" hidden="1">"1, 1, 1, False, 2, False, False, , 0, False, False, 1, 2"</definedName>
    <definedName name="cb_sChart1BADD1_opts" hidden="1">"1, 1, 1, False, 2, False, False, , 0, False, False, 2,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AAAF_opts" hidden="1">"1, 1, 1, False, 2, False, False, , 0, False, False, 3, 2"</definedName>
    <definedName name="cb_sChart1CC4BABB_opts" hidden="1">"1, 9, 1, False, 2, False, False, , 0, False, False, 1, 1"</definedName>
    <definedName name="cb_sChart1CC4E360_opts" hidden="1">"1, 9, 1, False, 2, False, False, , 0, False, False, 1, 1"</definedName>
    <definedName name="cb_sChart1CC4F894_opts" hidden="1">"1, 1, 1, False, 2, False, False, , 0, False, False,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7E570_opts" hidden="1">"1, 9, 1, False, 2, False, False, , 0, False, True, 2, 1"</definedName>
    <definedName name="cb_sChart1DCA97_opts" hidden="1">"2, 1, 1, True, 2, False, False, , 0, False, True, 2, 1"</definedName>
    <definedName name="cb_sChart1DCC61D9_opts" hidden="1">"1, 1, 1, False, 2, True, False, , 0, False, False, 1, 2"</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1EEA0183_opts" hidden="1">"1, 10, 1, False, 2, True, False, , 0, False, False, 1, 1"</definedName>
    <definedName name="cb_sChart1EEA02B0_opts" hidden="1">"1, 10, 1, False, 2, False, False, , 0, False, False, 1, 1"</definedName>
    <definedName name="cb_sChart1EEA0400_opts" hidden="1">"1, 10, 1, False, 2, False, False, , 0, False, False, 1, 1"</definedName>
    <definedName name="cb_sChart1EEBFC6C_opts" hidden="1">"1, 10, 1, False, 2, False, False, , 0, False, False, 1, 1"</definedName>
    <definedName name="cb_sChart1EEBFDEA_opts" hidden="1">"1, 10, 1, False, 2, False, False, , 0, False, False, 1, 1"</definedName>
    <definedName name="cb_sChart1EEBFF2E_opts" hidden="1">"1, 10, 1, False, 2, False, False, , 0, False, False, 1, 1"</definedName>
    <definedName name="cb_sChart1EED0567_opts" hidden="1">"1, 10, 1, False, 2, False, False, , 0, False, False, 1, 1"</definedName>
    <definedName name="cb_sChart1EED0BA5_opts" hidden="1">"1, 10, 1, False, 2, False, False, , 0, False, False, 1, 1"</definedName>
    <definedName name="cb_sChart1F593B8B_opts" hidden="1">"1, 10, 1, False, 2, False, False, , 0, False, False, 1, 1"</definedName>
    <definedName name="cb_sChart1F593E13_opts" hidden="1">"1, 10, 1, False, 2, False, False, , 0, False, False, 1, 1"</definedName>
    <definedName name="cb_sChart2089A499_opts" hidden="1">"1, 1, 1, False, 2, False, False, , 0, False, False, 1, 1"</definedName>
    <definedName name="cb_sChart2089A75B_opts" hidden="1">"1, 1, 1, False, 2, True, False, , 0, False, False, 1, 1"</definedName>
    <definedName name="cb_sChart2203B028_opts" hidden="1">"1, 10, 1, False, 2, False, False, , 0, False, False, 1, 1"</definedName>
    <definedName name="cb_sChart2203B0F8_opts" hidden="1">"1, 10, 1, False, 2, False, False, , 0, False, False, 1, 1"</definedName>
    <definedName name="cb_sChart2203B5B8_opts" hidden="1">"1, 10, 1, False, 2, False, False, , 0, False, False, 1, 1"</definedName>
    <definedName name="cb_sChart2203BDCF_opts" hidden="1">"1, 10, 1, False, 2, False, False, , 0, False, False, 1, 1"</definedName>
    <definedName name="cb_sChart2203C09D_opts" hidden="1">"1, 10, 1, False, 2, False, False, , 0, False, False, 1, 1"</definedName>
    <definedName name="cb_sChart2203C2B1_opts" hidden="1">"1, 10, 1, False, 2, False, False, , 0, False, False, 1, 1"</definedName>
    <definedName name="cb_sChart2203D0C1_opts" hidden="1">"1, 10, 1, False, 2, False, False, , 0, False, False, 1, 1"</definedName>
    <definedName name="cb_sChart2203D45F_opts" hidden="1">"1, 10, 1, False, 2, False, False, , 0, False, False, 1, 1"</definedName>
    <definedName name="cb_sChart34D8A3E_opts" hidden="1">"1, 1, 1, False, 2, False, False, , 0, False, False, 1, 1"</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04A73_opts" hidden="1">"2, 1, 3, True, 2, False, False, , 0, False, True, 1, 1"</definedName>
    <definedName name="cb_sChart3504DE3_opts" hidden="1">"1, 1, 1, False, 2, False, False, , 0, False, True, 1, 1"</definedName>
    <definedName name="cb_sChart3504EBF_opts" hidden="1">"1, 9, 1, False, 2, False, False, , 0, False, True, 1, 1"</definedName>
    <definedName name="cb_sChart3505B2E_opts" hidden="1">"1, 1, 1, False, 2, False, False, , 0, False, True, 1, 1"</definedName>
    <definedName name="cb_sChart351196E_opts" hidden="1">"1, 9, 1, False, 2, False, False, , 0, False, False, 1, 1"</definedName>
    <definedName name="cb_sChart3511C01_opts" hidden="1">"1, 9, 1, False, 2, False, False, , 0, False, False, 1, 1"</definedName>
    <definedName name="cb_sChart3512546_opts" hidden="1">"1, 9, 1, False, 2, False, False, , 0, False, True, 1, 1"</definedName>
    <definedName name="cb_sChart351262D_opts" hidden="1">"1, 9, 1, False, 2, False, False, , 0, False, True, 1, 1"</definedName>
    <definedName name="cb_sChart351F1FD_opts" hidden="1">"1, 1, 1, False, 2, False, False, , 0, False, False, 1, 1"</definedName>
    <definedName name="cb_sChart351FE27_opts" hidden="1">"1, 1, 1, False, 2, False, False, , 0, False, False, 1, 1"</definedName>
    <definedName name="cb_sChart3549ED9_opts" hidden="1">"1, 1, 1, False, 2, False, False, , 0, False, False, 1, 1"</definedName>
    <definedName name="cb_sChart354AA9B_opts" hidden="1">"1, 9, 1, False, 2, False, False, , 0, False, True, 1, 1"</definedName>
    <definedName name="cb_sChart354B5BA_opts" hidden="1">"1, 1, 1, False, 2, False, False, , 0, False, True, 1, 1"</definedName>
    <definedName name="cb_sChart35C98E8_opts" hidden="1">"1, 3, 1, False, 2, True, False, , 0, False, True, 1, 1"</definedName>
    <definedName name="cb_sChart35C9A9F_opts" hidden="1">"1, 3, 1, False, 2, False, False, , 0, False, False, 1, 1"</definedName>
    <definedName name="cb_sChart3BBBA34_opts" hidden="1">"1, 9, 1, False, 2, False, False, , 0, False, True, 1, 2"</definedName>
    <definedName name="cb_sChart3BBFA2D_opts" hidden="1">"1, 3, 1, False, 2, True, False, , 0, False, True, 2, 1"</definedName>
    <definedName name="cb_sChart3BC2219_opts" hidden="1">"1, 1, 1, False, 2, True, False, , 0, False, False, 1, 2"</definedName>
    <definedName name="cb_sChart41E9A35_opts" hidden="1">"1, 9, 1, False, 2, False, False, , 0, False, True, 1, 1"</definedName>
    <definedName name="cb_sChart434ED39_opts" hidden="1">"1, 9, 1, False, 2, False, False, , 0, False, False, 1, 1"</definedName>
    <definedName name="cb_sChart434EF4D_opts" hidden="1">"2, 1, 1, True, 2, False, False, , 0, False, False, 1, 1"</definedName>
    <definedName name="cb_sChart43515D2_opts" hidden="1">"1, 1, 1, False, 2, False, False, , 0, False, False, 1, 1"</definedName>
    <definedName name="cb_sChart435194E_opts" hidden="1">"1, 9,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0B012_opts" hidden="1">"1, 9, 1, False, 2, False, False, , 0, False, True, 1, 2"</definedName>
    <definedName name="cb_sChart4812FB3_opts" hidden="1">"1, 9, 1, False, 2, False, False, , 0, False, True, 1, 1"</definedName>
    <definedName name="cb_sChart4828C3_opts" hidden="1">"1, 1, 1, False, 2, False, False, , 0, False, False, 1, 2"</definedName>
    <definedName name="cb_sChart482D03_opts" hidden="1">"1, 1, 1, False, 2, False, False, , 0, False, False, 1, 2"</definedName>
    <definedName name="cb_sChart56637F9_opts" hidden="1">"1, 9, 1, False, 2, False, False, , 0, False, True, 2, 1"</definedName>
    <definedName name="cb_sChart56639D3_opts" hidden="1">"1, 9, 1, False, 2, False, False, , 0, False, False, 1, 1"</definedName>
    <definedName name="cb_sChart5663ADD_opts" hidden="1">"1, 9, 1, False, 2, False, False, , 0, False, False, 2, 1"</definedName>
    <definedName name="cb_sChart5663B74_opts" hidden="1">"1, 9, 1, False, 2, False, False, , 0, False, False, 1, 1"</definedName>
    <definedName name="cb_sChart5663F4C_opts" hidden="1">"1, 9, 1, False, 2, False, False, , 0, False, False, 1, 1"</definedName>
    <definedName name="cb_sChart56644D0_opts" hidden="1">"1, 9, 1, False, 2, False, False, , 0, False, True, 2, 1"</definedName>
    <definedName name="cb_sChart5665A8F_opts" hidden="1">"1, 9, 1, False, 2, False, False, , 0, False, False, 2, 1"</definedName>
    <definedName name="cb_sChart56672A8_opts" hidden="1">"1, 9, 1, False, 2, False, False, , 0, False, True, 2, 1"</definedName>
    <definedName name="cb_sChart5667C9A_opts" hidden="1">"1, 9, 1, False, 2, False, False, , 0, False, True, 1, 1"</definedName>
    <definedName name="cb_sChart5667EE8_opts" hidden="1">"1, 9, 1, False, 2, False, False, , 0, False, True, 2, 1"</definedName>
    <definedName name="cb_sChart5673660_opts" hidden="1">"1, 10, 1, False, 2, True, False, , 0, False, False, 2, 2"</definedName>
    <definedName name="cb_sChart5676297_opts" hidden="1">"1, 1, 1, False, 2, False, False, , 0, False, False, 1, 1"</definedName>
    <definedName name="cb_sChart567638A_opts" hidden="1">"1, 1, 1, False, 2, True, False, , 0, False, False, 1, 1"</definedName>
    <definedName name="cb_sChart567A7FD_opts" hidden="1">"1, 3, 1, False, 2, True, False, , 0, False, False, 1, 1"</definedName>
    <definedName name="cb_sChart567C3EE_opts" hidden="1">"1, 1, 1, False, 2, True, False, , 0, False, False, 1, 2"</definedName>
    <definedName name="cb_sChart5872E03_opts" hidden="1">"1, 9, 1, False, 2, False, False, , 0, False, True, 1, 1"</definedName>
    <definedName name="cb_sChart62EC749_opts" hidden="1">"1, 9, 1, False, 2, False, False, , 0, False, True, 2, 2"</definedName>
    <definedName name="cb_sChart62EC969_opts" hidden="1">"1, 9, 1, False, 2, False, False, , 0, False, False, 2, 2"</definedName>
    <definedName name="cb_sChart62ECAC5_opts" hidden="1">"1, 9, 1, False, 2, False, False, , 0, False, True, 2, 1"</definedName>
    <definedName name="cb_sChart62ECC2B_opts" hidden="1">"1, 9, 1, False, 2, False, False, , 0, False, True, 1, 2"</definedName>
    <definedName name="cb_sChart62ED102_opts" hidden="1">"1, 9, 1, False, 2, False, False, , 0, False, False, 2, 1"</definedName>
    <definedName name="cb_sChart62EE323_opts" hidden="1">"1, 9, 1, False, 2, False, False, , 0, False, False, 1, 1"</definedName>
    <definedName name="cb_sChart62F86CD_opts" hidden="1">"1, 9, 1, False, 2, False, False, , 0, False, True, 2, 1"</definedName>
    <definedName name="cb_sChart6303FCE_opts" hidden="1">"1, 10, 1, False, 2, False, False, , 0, False, False, 2, 1"</definedName>
    <definedName name="cb_sChart6304087_opts" hidden="1">"1, 1, 1, False, 2, False, False, , 0, False, False, 2, 2"</definedName>
    <definedName name="cb_sChart6304107_opts" hidden="1">"1, 10, 1, False, 2, True, False, , 0, False, False, 2, 2"</definedName>
    <definedName name="cb_sChart66820BA_opts" hidden="1">"1, 3, 1, False, 2, True, False, , 0, False, True, 1, 1"</definedName>
    <definedName name="cb_sChart6C33242_opts" hidden="1">"1, 3, 1, False, 2, False, False, , 0, False, False, 1, 1"</definedName>
    <definedName name="cb_sChart6C33950_opts" hidden="1">"1, 5, 1, False, 2, False, False, , 0, False, False, 1, 1"</definedName>
    <definedName name="cb_sChart6C339FE_opts" hidden="1">"1, 3, 1, False, 2, False, False, , 0, False, False, 1, 1"</definedName>
    <definedName name="cb_sChart74E984_opts" hidden="1">"1, 1, 1, False, 2, False, False, , 0, False, False, 2, 2"</definedName>
    <definedName name="cb_sChart7F932D6_opts" hidden="1">"1, 9, 1, False, 2, False, False, , 0, False, True, 3, 1"</definedName>
    <definedName name="cb_sChart7F97B44_opts" hidden="1">"1, 1, 1, False, 2, False, False, , 0, False, False, 2, 2"</definedName>
    <definedName name="cb_sChart7F9F869_opts" hidden="1">"1, 10, 1, False, 2, True, False, , 0, False, False, 2, 1"</definedName>
    <definedName name="cb_sChart7F9FA89_opts" hidden="1">"1, 10, 1, False, 2, True, False, , 0, False, False, 2, 1"</definedName>
    <definedName name="cb_sChart7F9FB59_opts" hidden="1">"1, 10, 1, False, 2, True, False, , 0, False, False, 2, 1"</definedName>
    <definedName name="cb_sChart7FA092F_opts" hidden="1">"1, 10, 1, False, 2, True, False, , 0, False, False, 2, 1"</definedName>
    <definedName name="cb_sChart7FB5060_opts" hidden="1">"1, 9, 1, False, 2, False, False, , 0, False, True, 1, 1"</definedName>
    <definedName name="cb_sChart808012A_opts" hidden="1">"1, 10, 1, False, 2, True, False, , 0, False, False, 1, 1"</definedName>
    <definedName name="cb_sChart8DAA580_opts" hidden="1">"1, 4, 1, False, 2, True, False, , 0, False, False, 2, 2"</definedName>
    <definedName name="cb_sChart8DAADAF_opts" hidden="1">"1, 4, 1, False, 2, True, False, , 0, False, False, 2, 2"</definedName>
    <definedName name="cb_sChart8DAB38F_opts" hidden="1">"1, 4, 1, False, 2, True, False, , 0, False, False, 2, 2"</definedName>
    <definedName name="cb_sChart8DADEF7_opts" hidden="1">"1, 10, 1, False, 2, False, False, , 0, False, False, 2, 2"</definedName>
    <definedName name="cb_sChart8DADFA4_opts" hidden="1">"1, 10, 1, False, 2, True, False, , 0, False, False, 2, 2"</definedName>
    <definedName name="cb_sChart8FD8B26_opts" hidden="1">"1, 10, 1, False, 2, True, False, , 0, False, True, 1, 1"</definedName>
    <definedName name="cb_sChart9EE8107_opts" hidden="1">"1, 9, 1, False, 2, False, False, , 0, False, True, 2, 1"</definedName>
    <definedName name="cb_sChart9EE98B8_opts" hidden="1">"1, 9, 1, False, 2, False, False, , 0, False, True, 2, 1"</definedName>
    <definedName name="cb_sChart9EEDE13_opts" hidden="1">"1, 10, 1, False, 2, True, False, , 0, False, True, 1, 1"</definedName>
    <definedName name="cb_sChart9EF79EB_opts" hidden="1">"1, 10, 1, False, 2, False, False, , 0, False, False, 1, 1"</definedName>
    <definedName name="cb_sChart9EF7B01_opts" hidden="1">"1, 10, 1, False, 2, True, False, , 0, False, False, 2, 2"</definedName>
    <definedName name="cb_sChart9EF8062_opts" hidden="1">"1, 10, 1, False, 2, True, False, , 0, False, False, 1, 1"</definedName>
    <definedName name="cb_sChart9EF821A_opts" hidden="1">"1, 10, 1, False, 2, False, False, , 0, False, False, 1, 2"</definedName>
    <definedName name="cb_sChart9EF82B0_opts" hidden="1">"1, 10, 1, False, 2, True, False, , 0, False, False, 2, 1"</definedName>
    <definedName name="cb_sChartA0D6549_opts" hidden="1">"1, 9, 1, False, 2, False, False, , 0, False, True, 2, 1"</definedName>
    <definedName name="cb_sChartA0D77A4_opts" hidden="1">"2, 8, 3, True, 2, False, False, , 0, False, True, 2, 1"</definedName>
    <definedName name="cb_sChartA10950_opts" hidden="1">"1, 1, 1, False, 2, True, False, , 0, False, False, 1, 1"</definedName>
    <definedName name="cb_sChartAC469E8_opts" hidden="1">"1, 9, 1, False, 2, False, False, , 0, False, True, 2, 1"</definedName>
    <definedName name="cb_sChartAC4720C_opts" hidden="1">"1, 9, 1, False, 2, False, False, , 0, False, True, 2, 1"</definedName>
    <definedName name="cb_sChartAC47414_opts" hidden="1">"1, 9, 1, False, 2, False, False, , 0, False, True, 2, 1"</definedName>
    <definedName name="cb_sChartAC47494_opts" hidden="1">"1, 9, 1, False, 2, False, False, , 0, False, True, 2, 1"</definedName>
    <definedName name="cb_sChartAC47ABA_opts" hidden="1">"2, 9, 1, True, 2, False, False, , 0, False, True, 2, 1"</definedName>
    <definedName name="cb_sChartAC47B50_opts" hidden="1">"1, 9, 1, False, 2, False, False, , 0, False, True, 2, 1"</definedName>
    <definedName name="cb_sChartAC47BDB_opts" hidden="1">"1, 9, 1, False, 2, False, False, , 0, False, True, 2, 1"</definedName>
    <definedName name="cb_sChartAC47D70_opts" hidden="1">"1, 9, 1, False, 2, False, False, , 0, False, True, 2, 1"</definedName>
    <definedName name="cb_sChartAC4811A_opts" hidden="1">"1, 9, 1, False, 2, False, False, , 0, False, True, 2, 1"</definedName>
    <definedName name="cb_sChartAC482DD_opts" hidden="1">"1, 9, 1, False, 2, False, False, , 0, False, True, 2, 1"</definedName>
    <definedName name="cb_sChartAC49688_opts" hidden="1">"1, 9, 1, False, 2, False, False, , 0, False, True, 2, 1"</definedName>
    <definedName name="cb_sChartAC4AFAB_opts" hidden="1">"1, 9, 1, False, 2, False, False, , 0, False, True, 2, 1"</definedName>
    <definedName name="cb_sChartAC51BDC_opts" hidden="1">"1, 10, 1, False, 2, False, False, , 0, False, False, 1, 1"</definedName>
    <definedName name="cb_sChartAC51CDA_opts" hidden="1">"1, 10, 1, False, 2, True, False, , 0, False, False, 2, 1"</definedName>
    <definedName name="cb_sChartAC52A1A_opts" hidden="1">"1, 10, 1, False, 2, True, False, , 0, False, False, 2, 1"</definedName>
    <definedName name="cb_sChartAC6636A_opts" hidden="1">"1, 10, 1, False, 2, False, False, , 0, False, False, 1, 1"</definedName>
    <definedName name="cb_sChartAC664E8_opts" hidden="1">"1, 10, 1, False, 2, True, False, , 0, False, False, 2, 2"</definedName>
    <definedName name="cb_sChartAC67261_opts" hidden="1">"1, 10, 1, False, 2, True, False, , 0, False, False, 2, 2"</definedName>
    <definedName name="cb_sChartAC6951A_opts" hidden="1">"1, 10, 1, False, 2, True, False, , 0, False, False, 2, 2"</definedName>
    <definedName name="cb_sChartAC6A0F2_opts" hidden="1">"1, 10, 1, False, 2, True, False, , 0, False, False, 2, 2"</definedName>
    <definedName name="cb_sChartAD15BC1_opts" hidden="1">"2, 1, 1, False, 2, False, False, , 0, False, False, 1, 1"</definedName>
    <definedName name="cb_sChartAD194B8_opts" hidden="1">"2, 1, 1, True, 2, False, False, , 0, False, False, 1, 1"</definedName>
    <definedName name="cb_sChartC12DA5D_opts" hidden="1">"1, 9, 1, False, 2, False, False, , 0, False, False, 1, 1"</definedName>
    <definedName name="cb_sChartC12DE06_opts" hidden="1">"2, 1, 3, True, 2, False, False, , 0, False, True, 1, 1"</definedName>
    <definedName name="cb_sChartC80B5D3_opts" hidden="1">"1, 1, 1, False, 2, True, False, , 0, False, False, 1, 1"</definedName>
    <definedName name="cb_sChartC8147E7_opts" hidden="1">"1, 9, 1, False, 2, False, False, , 0, False, True, 1, 1"</definedName>
    <definedName name="cb_sChartCA7EB2_opts" hidden="1">"1, 1, 1, False, 2, True, False, , 0, False, False, 1, 1"</definedName>
    <definedName name="cb_sChartD086F3E_opts" hidden="1">"1, 1, 1, False, 2, False, False, , 1, False, True, 2, 2"</definedName>
    <definedName name="cb_sChartD0876B3_opts" hidden="1">"2, 2, 2, True, 2, False, False, , 1, False, True, 2, 2"</definedName>
    <definedName name="cb_sChartD4B8EB7_opts" hidden="1">"1, 10, 1, False, 2, False, False, , 1, False, False, 1, 1"</definedName>
    <definedName name="cb_sChartD4B91E2_opts" hidden="1">"1, 10, 1, False, 2, False, False, , 1, False, False, 1, 1"</definedName>
    <definedName name="cb_sChartD614A75_opts" hidden="1">"1, 10, 1, False, 2, True, False, , 0, False, False, 2, 2"</definedName>
    <definedName name="cb_sChartD614D88_opts" hidden="1">"1, 1, 1, False, 2, False, False, , 0, False, False, 2, 2"</definedName>
    <definedName name="cb_sChartD614E86_opts" hidden="1">"1, 10, 1, False, 2, False, False, , 0, False, False, 2, 2"</definedName>
    <definedName name="cb_sChartD616299_opts" hidden="1">"1, 10, 1, False, 2, False, False, , 0, False, False, 1, 1"</definedName>
    <definedName name="cb_sChartD616A77_opts" hidden="1">"1, 10, 1, False, 2, False, False, , 0, False, False, 2, 2"</definedName>
    <definedName name="cb_sChartD61A016_opts" hidden="1">"1, 10, 1, False, 2, False, False, , 0, False, False, 2, 2"</definedName>
    <definedName name="cb_sChartD725678_opts" hidden="1">"1, 10, 1, False, 2, False, False, , 0, False, False, 1, 1"</definedName>
    <definedName name="cb_sChartD729D00_opts" hidden="1">"1, 9, 1, False, 2, False, True, , 0, False, True, 1, 1"</definedName>
    <definedName name="cb_sChartD72F13A_opts" hidden="1">"1, 9, 1, False, 2, False, True, , 0, False, False, 2, 1"</definedName>
    <definedName name="cb_sChartE484D5D_opts" hidden="1">"2, 1, 3, True, 2, False, True, , 0, False, False, 2, 1"</definedName>
    <definedName name="cb_sChartE4933C2_opts" hidden="1">"1, 9, 1, False, 2, False, False, , 0, False, True, 2, 2"</definedName>
    <definedName name="cb_sChartE49356F_opts" hidden="1">"1, 8, 1, False, 2, False, False, , 0, False, True, 2, 1"</definedName>
    <definedName name="cb_sChartE499A9D_opts" hidden="1">"1, 8, 1, False, 2, False, False, , 0, False, True, 2, 1"</definedName>
    <definedName name="cb_sChartE49AC1C_opts" hidden="1">"1, 8, 1, False, 2, False, False, , 0, False, True, 2, 1"</definedName>
    <definedName name="cb_sChartE49AD83_opts" hidden="1">"1, 8, 1, False, 2, False, False, , 0, False, True, 2, 1"</definedName>
    <definedName name="cb_sChartE49E514_opts" hidden="1">"1, 3, 1, False, 2, False, False, , 0, False, True, 1, 1"</definedName>
    <definedName name="cb_sChartE49E931_opts" hidden="1">"1, 3, 1, False, 2, False, False, , 0, False, True, 2, 1"</definedName>
    <definedName name="cb_sChartE4A3286_opts" hidden="1">"1, 10, 1, False, 2, True, False, , 0, False, True, 2, 2"</definedName>
    <definedName name="cb_sChartE4A334B_opts" hidden="1">"1, 10, 1, False, 2, True, False, , 0, False, False, 2, 2"</definedName>
    <definedName name="cb_sChartE4A525A_opts" hidden="1">"1, 10, 1, False, 2, False, False, , 0, False, False, 2, 2"</definedName>
    <definedName name="cb_sChartE4A54A9_opts" hidden="1">"1, 10, 1, False, 2, False, False, , 0, False, False, 2, 2"</definedName>
    <definedName name="cb_sChartE4A55ED_opts" hidden="1">"1, 10, 1, False, 2, False, False, , 0, False, False, 2, 2"</definedName>
    <definedName name="cb_sChartE4A698C_opts" hidden="1">"1, 10, 1, False, 2, False, False, , 0, False, False, 2, 2"</definedName>
    <definedName name="cb_sChartE4A6B4F_opts" hidden="1">"1, 10, 1, False, 2, False, False, , 0, False, False, 2, 2"</definedName>
    <definedName name="cb_sChartE4A767A_opts" hidden="1">"1, 10, 1, False, 2, False, False, , 0, False, False, 2, 2"</definedName>
    <definedName name="cb_sChartE4A889B_opts" hidden="1">"1, 10, 1, False, 2, False, False, , 0, False, False, 2, 2"</definedName>
    <definedName name="cb_sChartE954597_opts" hidden="1">"1, 1, 1, False, 2, False, False, , 0, False, False, 1, 1"</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7A2E_opts" hidden="1">"1, 10, 1, False, 2, True, False, , 0, False, False, 2, 1"</definedName>
    <definedName name="cb_sChartF08D71_opts" hidden="1">"1, 10, 1, False, 2, True, False, , 0, False, False, 2, 1"</definedName>
    <definedName name="cb_sChartF08EEF_opts" hidden="1">"1, 10, 1, False, 2, True, False, , 0, False, False, 2, 1"</definedName>
    <definedName name="cb_sChartF0E7F4_opts" hidden="1">"1, 9, 1, False, 2, False, False, , 0, False, True, 1, 1"</definedName>
    <definedName name="cb_sChartF0F139_opts" hidden="1">"1, 9, 1, False, 2, False, False, , 0, False, True, 1, 2"</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-1051152186</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ert" hidden="1">{"fis.dbo.r1_datasum"}</definedName>
    <definedName name="cert1" hidden="1">{"fis.dbo.r1_datasum"}</definedName>
    <definedName name="chi">#REF!</definedName>
    <definedName name="cincy">#REF!</definedName>
    <definedName name="CIQANR_068e7341665044e89f143e50b36396a8" hidden="1">#REF!</definedName>
    <definedName name="CIQANR_07ddb5e5ecbf489190b83bf776f454c9" hidden="1">#REF!</definedName>
    <definedName name="CIQANR_0e2930d9bd804eb897106493fbd781a4" hidden="1">#REF!</definedName>
    <definedName name="CIQANR_139e64e993274b35945382689f177e8d" hidden="1">#REF!</definedName>
    <definedName name="CIQANR_16e43a2cff9e43ceb573fadac54b448a" hidden="1">#REF!</definedName>
    <definedName name="CIQANR_2133ef42cdcf46c381995691a63df806" hidden="1">#REF!</definedName>
    <definedName name="CIQANR_22c14ca9ae194cb4b334a908fa97c21c" hidden="1">#REF!</definedName>
    <definedName name="CIQANR_24cd99e7eacc45c28e28456c4f31d765" hidden="1">#REF!</definedName>
    <definedName name="CIQANR_287b8c5137c34b048ba1c1a01fd157b3" hidden="1">#REF!</definedName>
    <definedName name="CIQANR_2eab0ed1dfc1438591778654b3e7d3b8" hidden="1">#REF!</definedName>
    <definedName name="CIQANR_2ffe99d87c1543a6a471d9934dc81019" hidden="1">#REF!</definedName>
    <definedName name="CIQANR_3827f04e117d451686c8ab7baf690dcf" hidden="1">#REF!</definedName>
    <definedName name="CIQANR_39bd512f98cd41a599e0545dac8a795e" hidden="1">#REF!</definedName>
    <definedName name="CIQANR_4827e304746f4cfabbd109227f6be1fb" hidden="1">#REF!</definedName>
    <definedName name="CIQANR_499becaf9cc64e769b45ee6a3bb736f7" hidden="1">#REF!</definedName>
    <definedName name="CIQANR_4aa40a71438047999aa39844f57a0d1d" hidden="1">#REF!</definedName>
    <definedName name="CIQANR_4ba2d5184b654e93aa0665fefd845933" hidden="1">#REF!</definedName>
    <definedName name="CIQANR_55d7a80dcadd452f9960bec1bb20af7c" hidden="1">#REF!</definedName>
    <definedName name="CIQANR_57835e40e6064c28b999b595ffb64a72" hidden="1">#REF!</definedName>
    <definedName name="CIQANR_57c132f37d244c53b1a6c49405dec53f" hidden="1">#REF!</definedName>
    <definedName name="CIQANR_5a376e6c3bc048df8becd9bfcc53eb5d" hidden="1">#REF!</definedName>
    <definedName name="CIQANR_5d232e1a10e2429683f9859e1563ee13" hidden="1">#REF!</definedName>
    <definedName name="CIQANR_65bd9ec72ddd44e597eb7958666be949" hidden="1">#REF!</definedName>
    <definedName name="CIQANR_67e899747d464ec29f09d4884705b1e6" hidden="1">#REF!</definedName>
    <definedName name="CIQANR_694ce26ca1594567a5afe151a6de77d5" hidden="1">#REF!</definedName>
    <definedName name="CIQANR_6da185b112354c7e85517f1f6589288e" hidden="1">#REF!</definedName>
    <definedName name="CIQANR_6e52b99324da4b388861a3f5ccb14b89" hidden="1">#REF!</definedName>
    <definedName name="CIQANR_73c8fbd4a3a84ccd8eaff0b27d1c7b7f" hidden="1">#REF!</definedName>
    <definedName name="CIQANR_78988192a095456f94d888e450ed761e" hidden="1">#REF!</definedName>
    <definedName name="CIQANR_79ac30bbb5194e8d98443eddfb9c6f01" hidden="1">#REF!</definedName>
    <definedName name="CIQANR_800a8fa20d7f47e0b0fd76977cbd08be" hidden="1">#REF!</definedName>
    <definedName name="CIQANR_80bb8c618bb0424bb9d7d10aa4c2da40" hidden="1">#REF!</definedName>
    <definedName name="CIQANR_8be92c9bde204836bbdcd213ae7a7d63" hidden="1">#REF!</definedName>
    <definedName name="CIQANR_8beb5b66890147bfacf0be1b12776f15" hidden="1">#REF!</definedName>
    <definedName name="CIQANR_8cdcd035e68745f989f9c657899c2156" hidden="1">#REF!</definedName>
    <definedName name="CIQANR_9392e1aadd3943629b77fb63f04f3865" hidden="1">#REF!</definedName>
    <definedName name="CIQANR_967313a520dc4292b6365fd5b6520fa6" hidden="1">#REF!</definedName>
    <definedName name="CIQANR_9df8b63bd35d4fe1aabf1b2111f463ff" hidden="1">#REF!</definedName>
    <definedName name="CIQANR_9f26ef9d3ec64995a692db5e946721ae" hidden="1">#REF!</definedName>
    <definedName name="CIQANR_a310de8e08324c4e95da7885079187f7" hidden="1">#REF!</definedName>
    <definedName name="CIQANR_a7f0e76e364143968dfcc423e1009e4c" hidden="1">#REF!</definedName>
    <definedName name="CIQANR_a7ffe72ca53b452c9c8ba01afb6e999b" hidden="1">#REF!</definedName>
    <definedName name="CIQANR_a8dfeeb756794b9dbe76431249dfcf6d" hidden="1">#REF!</definedName>
    <definedName name="CIQANR_ac455fdbb0a14104b4aa16cb315139f1" hidden="1">#REF!</definedName>
    <definedName name="CIQANR_b69634738b134fe685dea2090fa29077" hidden="1">#REF!</definedName>
    <definedName name="CIQANR_c32bc97415594a6bb0d14148ec724fc6" hidden="1">#REF!</definedName>
    <definedName name="CIQANR_c6a7f39217db4c949a7f2dbc7cbf207d" hidden="1">#REF!</definedName>
    <definedName name="CIQANR_d3aa69bcdacb44db9b15ab6682a01005" hidden="1">#REF!</definedName>
    <definedName name="CIQANR_d7ec8f4d9dbd42f1879a1ae9663d4d2a" hidden="1">#REF!</definedName>
    <definedName name="CIQANR_d7f74a6bbc8242f69f8f8bb2fc6311f6" hidden="1">#REF!</definedName>
    <definedName name="CIQANR_db272486af7b481d8531b66d3f44d442" hidden="1">#REF!</definedName>
    <definedName name="CIQANR_dde94e2433b941069a7acaef1a7d6e1a" hidden="1">#REF!</definedName>
    <definedName name="CIQANR_ded3269da3d84a2585e7600b45cf20b6" hidden="1">#REF!</definedName>
    <definedName name="CIQANR_e3a67ed5d3b8432d9dec2e223d17039a" hidden="1">#REF!</definedName>
    <definedName name="CIQANR_e9292f6c0ddb4aa8a118a2ab55ad5c38" hidden="1">#REF!</definedName>
    <definedName name="CIQANR_ea733892959d4247b956599ad23150ab" hidden="1">#REF!</definedName>
    <definedName name="CIQANR_f3dc3c71e704417782df83da4b06b45d" hidden="1">#REF!</definedName>
    <definedName name="CIQANR_f7b04ca42f124cb2abe5253d49c0c255" hidden="1">#REF!</definedName>
    <definedName name="CIQANR_fb54ab00dab64d3798943d11c66e48c6" hidden="1">#REF!</definedName>
    <definedName name="clev">#REF!</definedName>
    <definedName name="clo" hidden="1">{#N/A,#N/A,FALSE,"VarExp";#N/A,#N/A,FALSE,"Mth-Affiliate";#N/A,#N/A,FALSE,"Qtr";#N/A,#N/A,FALSE,"YTD-Affiliate";#N/A,#N/A,FALSE,"Var-Key1";#N/A,#N/A,FALSE,"Var-Key2";#N/A,#N/A,FALSE,"Var-Other"}</definedName>
    <definedName name="CLOSE" hidden="1">{#N/A,#N/A,FALSE,"VarExp";#N/A,#N/A,FALSE,"Mth-Affiliate";#N/A,#N/A,FALSE,"Qtr";#N/A,#N/A,FALSE,"YTD-Affiliate";#N/A,#N/A,FALSE,"Var-Key1";#N/A,#N/A,FALSE,"Var-Key2";#N/A,#N/A,FALSE,"Var-Other"}</definedName>
    <definedName name="coa">#REF!</definedName>
    <definedName name="Code" hidden="1">#REF!</definedName>
    <definedName name="compresults" hidden="1">{"FCB_ALL",#N/A,FALSE,"FCB"}</definedName>
    <definedName name="copy" hidden="1">{"Board Income Statement",#N/A,FALSE,"Board Summary";"Board Balance Sheet",#N/A,FALSE,"Board Summary";"Board Cash Flow",#N/A,FALSE,"Board Summary"}</definedName>
    <definedName name="copy1" hidden="1">{"Board Income Statement",#N/A,FALSE,"Board Summary";"Board Balance Sheet",#N/A,FALSE,"Board Summary";"Board Cash Flow",#N/A,FALSE,"Board Summary"}</definedName>
    <definedName name="copy10" hidden="1">{"Board Income Statement",#N/A,FALSE,"Board Summary";"Board Balance Sheet",#N/A,FALSE,"Board Summary";"Board Cash Flow",#N/A,FALSE,"Board Summary"}</definedName>
    <definedName name="copy11" hidden="1">{"Board Income Statement",#N/A,FALSE,"Board Summary";"Board Balance Sheet",#N/A,FALSE,"Board Summary";"Board Cash Flow",#N/A,FALSE,"Board Summary"}</definedName>
    <definedName name="copy1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CorpEnt">#REF!</definedName>
    <definedName name="CORPTAX_DATAMAPDEFINITIONS_DataMap_1" hidden="1">#REF!</definedName>
    <definedName name="CORPTAX_DATAMAPDEFINITIONS_DataMap_11" hidden="1">#REF!</definedName>
    <definedName name="CORPTAX_DATAMAPDEFINITIONS_DataMap_12" hidden="1">#REF!</definedName>
    <definedName name="CORPTAX_DATAMAPDEFINITIONS_DataMap_13" hidden="1">#REF!</definedName>
    <definedName name="CORPTAX_DATAMAPDEFINITIONS_DataMap_15" hidden="1">#REF!</definedName>
    <definedName name="CORPTAX_DATAMAPDEFINITIONS_DataMap_16" hidden="1">#REF!</definedName>
    <definedName name="CORPTAX_DATAMAPDEFINITIONS_DataMap_17" hidden="1">#REF!</definedName>
    <definedName name="CORPTAX_DATAMAPDEFINITIONS_DataMap_2" hidden="1">#REF!</definedName>
    <definedName name="CORPTAX_DATAMAPDEFINITIONS_DataMap_20" hidden="1">#REF!</definedName>
    <definedName name="CORPTAX_DATAMAPDEFINITIONS_DataMap_21" hidden="1">#REF!</definedName>
    <definedName name="CORPTAX_DATAMAPDEFINITIONS_DataMap_3" hidden="1">#REF!</definedName>
    <definedName name="CORPTAX_DATAMAPDEFINITIONS_DataMap_4" hidden="1">#REF!</definedName>
    <definedName name="CORPTAX_DATAMAPDEFINITIONS_DataMap_5" hidden="1">#REF!</definedName>
    <definedName name="CORPTAX_DATAMAPDEFINITIONS_DataMap_6" hidden="1">#REF!</definedName>
    <definedName name="CORPTAX_DATAMAPDEFINITIONS_DataMap_7" hidden="1">#REF!</definedName>
    <definedName name="CORPTAX_DATAMAPDEFINITIONS_DataMap_8" hidden="1">#REF!</definedName>
    <definedName name="CostCenters">#REF!</definedName>
    <definedName name="_xlnm.Criteria">#REF!</definedName>
    <definedName name="css" hidden="1">{"Nil","Nil",FALSE,"Detail P&amp;L-M";"Nil","Nil",FALSE,"Dep &amp; Amort-M";"Nil","Nil",FALSE,"Equity-M";"Nil","Nil",FALSE,"Debt &amp; Cash Flow-M";"Nil","Nil",FALSE,"Interest-M"}</definedName>
    <definedName name="CTRL_CY">#REF!</definedName>
    <definedName name="CTRL_DateLookup">#REF!</definedName>
    <definedName name="CTRL_Path">#REF!</definedName>
    <definedName name="CTRL_Per1">#REF!</definedName>
    <definedName name="CTRL_Per2">#REF!</definedName>
    <definedName name="CTRL_Per3">#REF!</definedName>
    <definedName name="CTRL_PeriodForFileName">#REF!</definedName>
    <definedName name="CTRL_PY">#REF!</definedName>
    <definedName name="Cube">#REF!</definedName>
    <definedName name="cursource" hidden="1">"SQLServer"</definedName>
    <definedName name="Cwvu.Domestic." hidden="1">#REF!,#REF!,#REF!</definedName>
    <definedName name="CY">#REF!</definedName>
    <definedName name="d"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dal">#REF!</definedName>
    <definedName name="data2" hidden="1">#REF!</definedName>
    <definedName name="data3" hidden="1">#REF!</definedName>
    <definedName name="Date">#REF!</definedName>
    <definedName name="dbase_char_set" hidden="1">1</definedName>
    <definedName name="dbase_compatibility" hidden="1">1</definedName>
    <definedName name="dbase_dflt" hidden="1">TRUE</definedName>
    <definedName name="dbimplementation" hidden="1">{"Summary",#N/A,FALSE,"Summary"}</definedName>
    <definedName name="DCF" hidden="1">{#N/A,#N/A,FALSE,"DCF Summary";#N/A,#N/A,FALSE,"Casema";#N/A,#N/A,FALSE,"Casema NoTel";#N/A,#N/A,FALSE,"UK";#N/A,#N/A,FALSE,"RCF";#N/A,#N/A,FALSE,"Intercable CZ";#N/A,#N/A,FALSE,"Interkabel P"}</definedName>
    <definedName name="DCF_Synergies" hidden="1">{#N/A,#N/A,FALSE,"DCF Summary";#N/A,#N/A,FALSE,"Casema";#N/A,#N/A,FALSE,"Casema NoTel";#N/A,#N/A,FALSE,"UK";#N/A,#N/A,FALSE,"RCF";#N/A,#N/A,FALSE,"Intercable CZ";#N/A,#N/A,FALSE,"Interkabel P"}</definedName>
    <definedName name="DCF1Chem" hidden="1">{#N/A,#N/A,FALSE,"DCF Summary";#N/A,#N/A,FALSE,"Casema";#N/A,#N/A,FALSE,"Casema NoTel";#N/A,#N/A,FALSE,"UK";#N/A,#N/A,FALSE,"RCF";#N/A,#N/A,FALSE,"Intercable CZ";#N/A,#N/A,FALSE,"Interkabel P"}</definedName>
    <definedName name="DCF1Eng" hidden="1">{#N/A,#N/A,FALSE,"DCF Summary";#N/A,#N/A,FALSE,"Casema";#N/A,#N/A,FALSE,"Casema NoTel";#N/A,#N/A,FALSE,"UK";#N/A,#N/A,FALSE,"RCF";#N/A,#N/A,FALSE,"Intercable CZ";#N/A,#N/A,FALSE,"Interkabel P"}</definedName>
    <definedName name="DCF1Gen" hidden="1">{#N/A,#N/A,FALSE,"DCF Summary";#N/A,#N/A,FALSE,"Casema";#N/A,#N/A,FALSE,"Casema NoTel";#N/A,#N/A,FALSE,"UK";#N/A,#N/A,FALSE,"RCF";#N/A,#N/A,FALSE,"Intercable CZ";#N/A,#N/A,FALSE,"Interkabel P"}</definedName>
    <definedName name="DCFChem" hidden="1">{#N/A,#N/A,FALSE,"DCF Summary";#N/A,#N/A,FALSE,"Casema";#N/A,#N/A,FALSE,"Casema NoTel";#N/A,#N/A,FALSE,"UK";#N/A,#N/A,FALSE,"RCF";#N/A,#N/A,FALSE,"Intercable CZ";#N/A,#N/A,FALSE,"Interkabel P"}</definedName>
    <definedName name="DCFEng" hidden="1">{#N/A,#N/A,FALSE,"DCF Summary";#N/A,#N/A,FALSE,"Casema";#N/A,#N/A,FALSE,"Casema NoTel";#N/A,#N/A,FALSE,"UK";#N/A,#N/A,FALSE,"RCF";#N/A,#N/A,FALSE,"Intercable CZ";#N/A,#N/A,FALSE,"Interkabel P"}</definedName>
    <definedName name="DCFGen" hidden="1">{#N/A,#N/A,FALSE,"DCF Summary";#N/A,#N/A,FALSE,"Casema";#N/A,#N/A,FALSE,"Casema NoTel";#N/A,#N/A,FALSE,"UK";#N/A,#N/A,FALSE,"RCF";#N/A,#N/A,FALSE,"Intercable CZ";#N/A,#N/A,FALSE,"Interkabel P"}</definedName>
    <definedName name="dd" hidden="1">{#N/A,#N/A,FALSE,"VarExp";#N/A,#N/A,FALSE,"Mth-Affiliate";#N/A,#N/A,FALSE,"Qtr";#N/A,#N/A,FALSE,"YTD-Affiliate";#N/A,#N/A,FALSE,"Var-Key1";#N/A,#N/A,FALSE,"Var-Key2";#N/A,#N/A,FALSE,"Var-Other"}</definedName>
    <definedName name="DECIDE">#REF!</definedName>
    <definedName name="dee" hidden="1">{#N/A,#N/A,FALSE,"Trading-Mult ";#N/A,#N/A,FALSE,"Trading-Cap";#N/A,#N/A,FALSE,"Trading-Inc";#N/A,#N/A,FALSE,"Cash Flow";#N/A,#N/A,FALSE,"M&amp;A info"}</definedName>
    <definedName name="delete" hidden="1">#REF!</definedName>
    <definedName name="deleteme" hidden="1">{"schedule",#N/A,FALSE,"Sum Op's";"input area",#N/A,FALSE,"Sum Op's"}</definedName>
    <definedName name="deleteme1" hidden="1">{"schedule",#N/A,FALSE,"Sum Op's";"input area",#N/A,FALSE,"Sum Op's"}</definedName>
    <definedName name="det">#REF!</definedName>
    <definedName name="df"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dfaa" hidden="1">{"PL Summary",#N/A,TRUE,"P&amp;L";"Revenues/Usage Summary",#N/A,TRUE,"Revenue-Usage";"Revenues/Usage Assumptions",#N/A,TRUE,"Revenue-Usage";"Expense Summary",#N/A,TRUE,"Expenses";"Expense Assumptions",#N/A,TRUE,"Expenses"}</definedName>
    <definedName name="dfaa2" hidden="1">{"PL Summary",#N/A,TRUE,"P&amp;L";"Revenues/Usage Summary",#N/A,TRUE,"Revenue-Usage";"Revenues/Usage Assumptions",#N/A,TRUE,"Revenue-Usage";"Expense Summary",#N/A,TRUE,"Expenses";"Expense Assumptions",#N/A,TRUE,"Expenses"}</definedName>
    <definedName name="dfh" hidden="1">{"one",#N/A,FALSE,"SNIP&amp;L_2";"two",#N/A,FALSE,"SNIP&amp;L_2";"three",#N/A,FALSE,"SNIP&amp;L_2";"four",#N/A,FALSE,"SNIP&amp;L_2";"five",#N/A,FALSE,"SNIP&amp;L_2";"six",#N/A,FALSE,"SNIP&amp;L_2";"seven",#N/A,FALSE,"SNIP&amp;L_2";"eight",#N/A,FALSE,"SNIP&amp;L_2";"nine",#N/A,FALSE,"SNIP&amp;L_2"}</definedName>
    <definedName name="dfsdfdsf" hidden="1">{#N/A,#N/A,FALSE,"DCF Summary";#N/A,#N/A,FALSE,"Casema";#N/A,#N/A,FALSE,"Casema NoTel";#N/A,#N/A,FALSE,"UK";#N/A,#N/A,FALSE,"RCF";#N/A,#N/A,FALSE,"Intercable CZ";#N/A,#N/A,FALSE,"Interkabel P"}</definedName>
    <definedName name="dieg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ego2"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mList">#REF!</definedName>
    <definedName name="Discount" hidden="1">#REF!</definedName>
    <definedName name="display_area_2" hidden="1">#REF!</definedName>
    <definedName name="divested">#REF!</definedName>
    <definedName name="Division">#REF!</definedName>
    <definedName name="DME_BeforeCloseCompleted" hidden="1">"True"</definedName>
    <definedName name="DME_Dirty" hidden="1">"False"</definedName>
    <definedName name="DME_LocalFile" hidden="1">"True"</definedName>
    <definedName name="don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ballingholl"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e" hidden="1">#REF!,#REF!,#REF!</definedName>
    <definedName name="download">#REF!</definedName>
    <definedName name="dsa" hidden="1">{"cap_structure",#N/A,FALSE,"Graph-Mkt Cap";"price",#N/A,FALSE,"Graph-Price";"ebit",#N/A,FALSE,"Graph-EBITDA";"ebitda",#N/A,FALSE,"Graph-EBITDA"}</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fs" hidden="1">{"PL Summary",#N/A,TRUE,"P&amp;L";"Revenues/Usage Summary",#N/A,TRUE,"Revenue-Usage";"Revenues/Usage Assumptions",#N/A,TRUE,"Revenue-Usage";"Expense Summary",#N/A,TRUE,"Expenses";"Expense Assumptions",#N/A,TRUE,"Expenses"}</definedName>
    <definedName name="dth" hidden="1">{"Revenue1",#N/A,TRUE,"SEG_LRP";"revenue2",#N/A,TRUE,"SEG_LRP";"revenue3",#N/A,TRUE,"SEG_LRP";"revenue4",#N/A,TRUE,"SEG_LRP"}</definedName>
    <definedName name="dty" hidden="1">{"one",#N/A,FALSE,"SNIP&amp;L_2";"two",#N/A,FALSE,"SNIP&amp;L_2";"three",#N/A,FALSE,"SNIP&amp;L_2";"four",#N/A,FALSE,"SNIP&amp;L_2";"five",#N/A,FALSE,"SNIP&amp;L_2";"six",#N/A,FALSE,"SNIP&amp;L_2";"seven",#N/A,FALSE,"SNIP&amp;L_2";"eight",#N/A,FALSE,"SNIP&amp;L_2";"nine",#N/A,FALSE,"SNIP&amp;L_2"}</definedName>
    <definedName name="dykls" hidden="1">{"one",#N/A,FALSE,"SNIP&amp;L_2";"two",#N/A,FALSE,"SNIP&amp;L_2";"three",#N/A,FALSE,"SNIP&amp;L_2";"four",#N/A,FALSE,"SNIP&amp;L_2";"five",#N/A,FALSE,"SNIP&amp;L_2";"six",#N/A,FALSE,"SNIP&amp;L_2";"seven",#N/A,FALSE,"SNIP&amp;L_2";"eight",#N/A,FALSE,"SNIP&amp;L_2";"nine",#N/A,FALSE,"SNIP&amp;L_2"}</definedName>
    <definedName name="dynamoPkg001" hidden="1">"LeadAcct"</definedName>
    <definedName name="dynamoPkg001.Actions" hidden="1">"Generate the current sheet"</definedName>
    <definedName name="dynamoPkg001.CreateFile" hidden="1">TRUE</definedName>
    <definedName name="dynamoPkg001.CreateWorksheets" hidden="1">TRUE</definedName>
    <definedName name="dynamoPkg001.EmailAttach" hidden="1">FALSE</definedName>
    <definedName name="dynamoPkg001.EnablePrinting" hidden="1">FALSE</definedName>
    <definedName name="dynamoPkg001.FileName" hidden="1">CELL("address",#REF!)</definedName>
    <definedName name="dynamoPkg001.FilePath" hidden="1">CELL("address",#REF!)</definedName>
    <definedName name="dynamoPkg001.FileType" hidden="1">"XLS"</definedName>
    <definedName name="dynamoPkg001.Flags" hidden="1">"Not Assigned"</definedName>
    <definedName name="dynamoPkg001.Inner" hidden="1">TRUE</definedName>
    <definedName name="dynamoPkg001.Loops" hidden="1">"Flash PnL Loop"</definedName>
    <definedName name="dynamoPkg001.SendEmail" hidden="1">FALSE</definedName>
    <definedName name="dynamoPkg001.Sheets" hidden="1">"Acct"</definedName>
    <definedName name="dynamoPkg001.Zap" hidden="1">TRUE</definedName>
    <definedName name="dynamoPkg001.ZapKeepDBS" hidden="1">TRUE</definedName>
    <definedName name="dynamoPkg001.ZeroSuppress" hidden="1">FALSE</definedName>
    <definedName name="dynamoPkg002" hidden="1">"Flash PnL Package by Natural Account"</definedName>
    <definedName name="dynamoPkg002.Actions" hidden="1">"Generate the current sheet"</definedName>
    <definedName name="dynamoPkg002.CreateFile" hidden="1">FALSE</definedName>
    <definedName name="dynamoPkg002.EmailAttach" hidden="1">FALSE</definedName>
    <definedName name="dynamoPkg002.FileName" hidden="1">"T:\Rosemarie Vergara\Q2 2011\Q2 flash v1"</definedName>
    <definedName name="dynamoPkg002.FileType" hidden="1">"XLS"</definedName>
    <definedName name="dynamoPkg002.Inner" hidden="1">TRUE</definedName>
    <definedName name="dynamoPkg002.Loops" hidden="1">"Flash PnL Loop"</definedName>
    <definedName name="dynamoPkg002.SendEmail" hidden="1">FALSE</definedName>
    <definedName name="dynamoPkg002.Sheets" hidden="1">"FlashOps_OIBDA_Exp_by_Acct"</definedName>
    <definedName name="dynamoPkg002.Zap" hidden="1">FALSE</definedName>
    <definedName name="dynamoPkg002.ZeroSuppress" hidden="1">FALSE</definedName>
    <definedName name="dynamoPkg003" hidden="1">"Flash PnL Package by Dept"</definedName>
    <definedName name="dynamoPkg003.Actions" hidden="1">"Generate the current sheet"</definedName>
    <definedName name="dynamoPkg003.CreateFile" hidden="1">FALSE</definedName>
    <definedName name="dynamoPkg003.EmailAttach" hidden="1">FALSE</definedName>
    <definedName name="dynamoPkg003.FileName" hidden="1">"T:\Rosemarie Vergara\Q2 2011\Q2 flash v1"</definedName>
    <definedName name="dynamoPkg003.FileType" hidden="1">"XLS"</definedName>
    <definedName name="dynamoPkg003.Inner" hidden="1">TRUE</definedName>
    <definedName name="dynamoPkg003.Loops" hidden="1">"Flash PnL Loop"</definedName>
    <definedName name="dynamoPkg003.SendEmail" hidden="1">FALSE</definedName>
    <definedName name="dynamoPkg003.Sheets" hidden="1">"FlashOps_OIBDA_Exp_by_Dept"</definedName>
    <definedName name="dynamoPkg003.Zap" hidden="1">FALSE</definedName>
    <definedName name="dynamoPkg003.ZeroSuppress" hidden="1">FALSE</definedName>
    <definedName name="e" hidden="1">{"Cashout1",#N/A,TRUE,"SEG_LRP";"Cashout2",#N/A,TRUE,"SEG_LRP";"cashout3",#N/A,TRUE,"SEG_LRP";"Cashout4",#N/A,TRUE,"SEG_LRP"}</definedName>
    <definedName name="EarningsFromOP94">#REF!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wa" hidden="1">{#N/A,#N/A,FALSE,"VarExp";#N/A,#N/A,FALSE,"Mth-Affiliate";#N/A,#N/A,FALSE,"Qtr";#N/A,#N/A,FALSE,"YTD-Affiliate";#N/A,#N/A,FALSE,"Var-Key1";#N/A,#N/A,FALSE,"Var-Key2";#N/A,#N/A,FALSE,"Var-Other"}</definedName>
    <definedName name="Entity">#REF!</definedName>
    <definedName name="EquityEarnings94">#REF!</definedName>
    <definedName name="erew" hidden="1">{#N/A,#N/A,FALSE,"Sheet1"}</definedName>
    <definedName name="ESTable">#REF!</definedName>
    <definedName name="Estimates" hidden="1">{#N/A,#N/A,TRUE,"DCF Summary";#N/A,#N/A,TRUE,"Casema";#N/A,#N/A,TRUE,"UK";#N/A,#N/A,TRUE,"RCF";#N/A,#N/A,TRUE,"Intercable CZ";#N/A,#N/A,TRUE,"Interkabel P";#N/A,#N/A,TRUE,"LBO-Total";#N/A,#N/A,TRUE,"LBO-Casema"}</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8</definedName>
    <definedName name="EV__EXPOPTIONS__" hidden="1">0</definedName>
    <definedName name="EV__LASTREFTIME__" hidden="1">41554.7009490741</definedName>
    <definedName name="EV__LOCKEDCVW__TELEVISION_FINANCE" hidden="1">"34000,FORECAST,Total_Dept,TotalICCode,Total_ID,0200,2010.Q2,PERIODIC,"</definedName>
    <definedName name="EV__LOCKSTATUS__" hidden="1">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__WSINFO__" hidden="1">"osoft"</definedName>
    <definedName name="ExportRev93">#REF!</definedName>
    <definedName name="ExportRev94">#REF!</definedName>
    <definedName name="EXSTERN">#REF!</definedName>
    <definedName name="f" hidden="1">{"title",#N/A,TRUE,"SEG_LRP";"netincome",#N/A,TRUE,"SEG_LRP";"netcashflow",#N/A,TRUE,"SEG_LRP";"Exprec",#N/A,TRUE,"SEG_LRP";"TitleRec",#N/A,TRUE,"SEG_LRP";"cashrec",#N/A,TRUE,"SEG_LRP"}</definedName>
    <definedName name="faye" hidden="1">#REF!</definedName>
    <definedName name="fayewu" hidden="1">#REF!</definedName>
    <definedName name="FC_Scn">#REF!</definedName>
    <definedName name="FCode" hidden="1">#REF!</definedName>
    <definedName name="feiw" hidden="1">{#N/A,#N/A,FALSE,"E2 Variance";#N/A,#N/A,FALSE,"Summary";#N/A,#N/A,FALSE,"Summary by Region";#N/A,#N/A,FALSE,"Cable_SPM";#N/A,#N/A,FALSE,"DBS";#N/A,#N/A,FALSE,"Telco";#N/A,#N/A,FALSE,"TVRO";#N/A,#N/A,FALSE,"SHO-TMC-YE";#N/A,#N/A,FALSE,"NC";#N/A,#N/A,FALSE,"NE";#N/A,#N/A,FALSE,"SC";#N/A,#N/A,FALSE,"SE";#N/A,#N/A,FALSE,"W";#N/A,#N/A,FALSE,"DTH"}</definedName>
    <definedName name="fer"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few" hidden="1">{#N/A,#N/A,FALSE,"VarExp";#N/A,#N/A,FALSE,"Mth-Affiliate";#N/A,#N/A,FALSE,"Qtr";#N/A,#N/A,FALSE,"YTD-Affiliate";#N/A,#N/A,FALSE,"Var-Key1";#N/A,#N/A,FALSE,"Var-Key2";#N/A,#N/A,FALSE,"Var-Other"}</definedName>
    <definedName name="ff"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fie" hidden="1">{#N/A,#N/A,FALSE,"VarExp";#N/A,#N/A,FALSE,"Mth-Affiliate";#N/A,#N/A,FALSE,"Qtr";#N/A,#N/A,FALSE,"YTD-Affiliate";#N/A,#N/A,FALSE,"Var-Key1";#N/A,#N/A,FALSE,"Var-Key2";#N/A,#N/A,FALSE,"Var-Other"}</definedName>
    <definedName name="File" hidden="1">{#N/A,#N/A,FALSE,"Budget96 Revised"}</definedName>
    <definedName name="flash">#REF!</definedName>
    <definedName name="Flix2" hidden="1">#REF!</definedName>
    <definedName name="FlixGF" hidden="1">#REF!</definedName>
    <definedName name="fluj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FORECAST">[0]!_PV1,[0]!_PV2</definedName>
    <definedName name="foreignOpPrintSection">#REF!</definedName>
    <definedName name="FormatLU">#REF!</definedName>
    <definedName name="fres">#REF!</definedName>
    <definedName name="fse" hidden="1">{#N/A,#N/A,FALSE,"Sheet1"}</definedName>
    <definedName name="Full" hidden="1">#REF!,#REF!,#REF!</definedName>
    <definedName name="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fjh" hidden="1">{"one",#N/A,FALSE,"SNIP&amp;L_2";"two",#N/A,FALSE,"SNIP&amp;L_2";"three",#N/A,FALSE,"SNIP&amp;L_2";"four",#N/A,FALSE,"SNIP&amp;L_2";"five",#N/A,FALSE,"SNIP&amp;L_2";"six",#N/A,FALSE,"SNIP&amp;L_2";"seven",#N/A,FALSE,"SNIP&amp;L_2";"eight",#N/A,FALSE,"SNIP&amp;L_2";"nine",#N/A,FALSE,"SNIP&amp;L_2"}</definedName>
    <definedName name="g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ggggg" hidden="1">{#N/A,#N/A,FALSE,"E2 Variance";#N/A,#N/A,FALSE,"Summary";#N/A,#N/A,FALSE,"Summary by Region";#N/A,#N/A,FALSE,"Cable_SPM";#N/A,#N/A,FALSE,"DBS";#N/A,#N/A,FALSE,"Telco";#N/A,#N/A,FALSE,"TVRO";#N/A,#N/A,FALSE,"SHO-TMC-YE";#N/A,#N/A,FALSE,"NC";#N/A,#N/A,FALSE,"NE";#N/A,#N/A,FALSE,"SC";#N/A,#N/A,FALSE,"SE";#N/A,#N/A,FALSE,"W";#N/A,#N/A,FALSE,"DTH"}</definedName>
    <definedName name="Graficovta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gwgwg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ha" hidden="1">{#N/A,#N/A,FALSE,"Budget96 Revised"}</definedName>
    <definedName name="HAccount">#REF!</definedName>
    <definedName name="hal" hidden="1">{#N/A,#N/A,FALSE,"Budget96 Revised"}</definedName>
    <definedName name="HEntities">#REF!</definedName>
    <definedName name="hgfd" hidden="1">{"cap_structure",#N/A,FALSE,"Graph-Mkt Cap";"price",#N/A,FALSE,"Graph-Price";"ebit",#N/A,FALSE,"Graph-EBITDA";"ebitda",#N/A,FALSE,"Graph-EBITDA"}</definedName>
    <definedName name="hguioj" hidden="1">{"one",#N/A,FALSE,"SNIP&amp;L_2";"two",#N/A,FALSE,"SNIP&amp;L_2";"three",#N/A,FALSE,"SNIP&amp;L_2";"four",#N/A,FALSE,"SNIP&amp;L_2";"five",#N/A,FALSE,"SNIP&amp;L_2";"six",#N/A,FALSE,"SNIP&amp;L_2";"seven",#N/A,FALSE,"SNIP&amp;L_2";"eight",#N/A,FALSE,"SNIP&amp;L_2";"nine",#N/A,FALSE,"SNIP&amp;L_2"}</definedName>
    <definedName name="hh" hidden="1">{#N/A,#N/A,FALSE,"VarExp";#N/A,#N/A,FALSE,"Mth-Affiliate";#N/A,#N/A,FALSE,"Qtr";#N/A,#N/A,FALSE,"YTD-Affiliate";#N/A,#N/A,FALSE,"Var-Key1";#N/A,#N/A,FALSE,"Var-Key2";#N/A,#N/A,FALSE,"Var-Other"}</definedName>
    <definedName name="hhhh" hidden="1">#REF!</definedName>
    <definedName name="hhhhhhh" hidden="1">{#N/A,#N/A,FALSE,"E2 Variance";#N/A,#N/A,FALSE,"Summary";#N/A,#N/A,FALSE,"Summary by Region";#N/A,#N/A,FALSE,"Cable_SPM";#N/A,#N/A,FALSE,"DBS";#N/A,#N/A,FALSE,"Telco";#N/A,#N/A,FALSE,"TVRO";#N/A,#N/A,FALSE,"SHO-TMC-YE";#N/A,#N/A,FALSE,"NC";#N/A,#N/A,FALSE,"NE";#N/A,#N/A,FALSE,"SC";#N/A,#N/A,FALSE,"SE";#N/A,#N/A,FALSE,"W";#N/A,#N/A,FALSE,"DTH"}</definedName>
    <definedName name="HiddenRows" hidden="1">#REF!</definedName>
    <definedName name="hn.ExtDb" hidden="1">FALSE</definedName>
    <definedName name="hn.ModelType" hidden="1">"DEAL"</definedName>
    <definedName name="hn.ModelVersion" hidden="1">1</definedName>
    <definedName name="hn.NoUpload" hidden="1">0</definedName>
    <definedName name="hou">#REF!</definedName>
    <definedName name="HTML_CodePage" hidden="1">1252</definedName>
    <definedName name="HTML_Control" hidden="1">{"'Web'!$A$4:$Q$25"}</definedName>
    <definedName name="HTML_Control2" hidden="1">{"'Web'!$A$4:$Q$25"}</definedName>
    <definedName name="HTML_Description" hidden="1">""</definedName>
    <definedName name="HTML_Email" hidden="1">""</definedName>
    <definedName name="HTML_Header" hidden="1">"September, 1997"</definedName>
    <definedName name="HTML_LastUpdate" hidden="1">"9/19/97"</definedName>
    <definedName name="HTML_LineAfter" hidden="1">FALSE</definedName>
    <definedName name="HTML_LineBefore" hidden="1">FALSE</definedName>
    <definedName name="HTML_Name" hidden="1">"Howard L. Haughton"</definedName>
    <definedName name="HTML_OBDlg2" hidden="1">TRUE</definedName>
    <definedName name="HTML_OBDlg4" hidden="1">TRUE</definedName>
    <definedName name="HTML_OS" hidden="1">0</definedName>
    <definedName name="HTML_PathFile" hidden="1">"G:\wwwroot\DailySales.htm"</definedName>
    <definedName name="HTML_Title" hidden="1">"Consumer Group Daily Sales"</definedName>
    <definedName name="HTML1_1" hidden="1">"[WebDaily.xls]Sheet1!$A$1:$U$40"</definedName>
    <definedName name="HTML1_10" hidden="1">"Howard_Haughton@prenhall.com"</definedName>
    <definedName name="HTML1_11" hidden="1">1</definedName>
    <definedName name="HTML1_12" hidden="1">"C:\InetPub\wwwroot\DailySales.htm"</definedName>
    <definedName name="HTML1_2" hidden="1">1</definedName>
    <definedName name="HTML1_3" hidden="1">"WebDaily"</definedName>
    <definedName name="HTML1_4" hidden="1">"Consumer Group Daily Sales"</definedName>
    <definedName name="HTML1_5" hidden="1">""</definedName>
    <definedName name="HTML1_6" hidden="1">1</definedName>
    <definedName name="HTML1_7" hidden="1">1</definedName>
    <definedName name="HTML1_8" hidden="1">"9/6/96"</definedName>
    <definedName name="HTML1_9" hidden="1">"Howard L. Haughton"</definedName>
    <definedName name="HTML10_1" hidden="1">"[Daily.xls]Web!$A$1:$Q$26"</definedName>
    <definedName name="HTML10_10" hidden="1">"Howard_Haughton@prenhall.com"</definedName>
    <definedName name="HTML10_11" hidden="1">1</definedName>
    <definedName name="HTML10_12" hidden="1">"\\Consfin2\InetPub\wwwroot\DailySales.htm"</definedName>
    <definedName name="HTML10_2" hidden="1">1</definedName>
    <definedName name="HTML10_3" hidden="1">"Consumer Group Daily Sales"</definedName>
    <definedName name="HTML10_4" hidden="1">"for the month of March"</definedName>
    <definedName name="HTML10_5" hidden="1">""</definedName>
    <definedName name="HTML10_6" hidden="1">-4146</definedName>
    <definedName name="HTML10_7" hidden="1">-4146</definedName>
    <definedName name="HTML10_8" hidden="1">"3/24/97"</definedName>
    <definedName name="HTML10_9" hidden="1">"Howard Haughton"</definedName>
    <definedName name="HTML2_1" hidden="1">"[WebDaily.xls]Sheet1!$A$1:$V$32"</definedName>
    <definedName name="HTML2_10" hidden="1">"Howard_Haughton@prenhall.com"</definedName>
    <definedName name="HTML2_11" hidden="1">1</definedName>
    <definedName name="HTML2_12" hidden="1">"C:\InetPub\wwwroot\DailySales.htm"</definedName>
    <definedName name="HTML2_2" hidden="1">1</definedName>
    <definedName name="HTML2_3" hidden="1">"WebDaily"</definedName>
    <definedName name="HTML2_4" hidden="1">"Consumer Group Daily Sales"</definedName>
    <definedName name="HTML2_5" hidden="1">""</definedName>
    <definedName name="HTML2_6" hidden="1">1</definedName>
    <definedName name="HTML2_7" hidden="1">1</definedName>
    <definedName name="HTML2_8" hidden="1">"9/6/96"</definedName>
    <definedName name="HTML2_9" hidden="1">"Howard L. Haughton"</definedName>
    <definedName name="HTML3_1" hidden="1">"[WebDaily.xls]Sheet1!$A$1:$R$32"</definedName>
    <definedName name="HTML3_10" hidden="1">"Howard_Haughton@prenhall.com"</definedName>
    <definedName name="HTML3_11" hidden="1">1</definedName>
    <definedName name="HTML3_12" hidden="1">"C:\InetPub\wwwroot\DailySales.htm"</definedName>
    <definedName name="HTML3_2" hidden="1">1</definedName>
    <definedName name="HTML3_3" hidden="1">"WebDaily"</definedName>
    <definedName name="HTML3_4" hidden="1">"Consumer Group Daily Sales"</definedName>
    <definedName name="HTML3_5" hidden="1">""</definedName>
    <definedName name="HTML3_6" hidden="1">1</definedName>
    <definedName name="HTML3_7" hidden="1">1</definedName>
    <definedName name="HTML3_8" hidden="1">"9/6/96"</definedName>
    <definedName name="HTML3_9" hidden="1">"Howard L. Haughton"</definedName>
    <definedName name="HTML4_1" hidden="1">"[WebDaily.xls]Sheet1!$A$1:$Q$28"</definedName>
    <definedName name="HTML4_10" hidden="1">"Howard_Haughton@prenhall.com"</definedName>
    <definedName name="HTML4_11" hidden="1">1</definedName>
    <definedName name="HTML4_12" hidden="1">"C:\InetPub\wwwroot\DailySales.htm"</definedName>
    <definedName name="HTML4_2" hidden="1">1</definedName>
    <definedName name="HTML4_3" hidden="1">"WebDaily"</definedName>
    <definedName name="HTML4_4" hidden="1">"Consumer Group Daily Sales - September 1996"</definedName>
    <definedName name="HTML4_5" hidden="1">""</definedName>
    <definedName name="HTML4_6" hidden="1">1</definedName>
    <definedName name="HTML4_7" hidden="1">1</definedName>
    <definedName name="HTML4_8" hidden="1">"9/27/96"</definedName>
    <definedName name="HTML4_9" hidden="1">"Howard L. Haughton"</definedName>
    <definedName name="HTML5_1" hidden="1">"[WEBDAILY.XLS]Sheet1!$A$1:$Q$28"</definedName>
    <definedName name="HTML5_10" hidden="1">""</definedName>
    <definedName name="HTML5_11" hidden="1">1</definedName>
    <definedName name="HTML5_12" hidden="1">"C:\InetPub\wwwroot\DailySales.htm"</definedName>
    <definedName name="HTML5_2" hidden="1">1</definedName>
    <definedName name="HTML5_3" hidden="1">"Daily Sales - November"</definedName>
    <definedName name="HTML5_4" hidden="1">"Consumer Group Daily Sales"</definedName>
    <definedName name="HTML5_5" hidden="1">""</definedName>
    <definedName name="HTML5_6" hidden="1">-4146</definedName>
    <definedName name="HTML5_7" hidden="1">-4146</definedName>
    <definedName name="HTML5_8" hidden="1">"11/20/96"</definedName>
    <definedName name="HTML5_9" hidden="1">"Howard L. Haughton"</definedName>
    <definedName name="HTML6_1" hidden="1">"[DAILY.XLS]Web!$A$1:$Q$28"</definedName>
    <definedName name="HTML6_10" hidden="1">"Howard_Haughton@prenhall.com"</definedName>
    <definedName name="HTML6_11" hidden="1">1</definedName>
    <definedName name="HTML6_12" hidden="1">"C:\InetPub\wwwroot\DailySales.htm"</definedName>
    <definedName name="HTML6_2" hidden="1">1</definedName>
    <definedName name="HTML6_3" hidden="1">"WebDaily"</definedName>
    <definedName name="HTML6_4" hidden="1">"Consumer Group Daily sales"</definedName>
    <definedName name="HTML6_5" hidden="1">""</definedName>
    <definedName name="HTML6_6" hidden="1">-4146</definedName>
    <definedName name="HTML6_7" hidden="1">-4146</definedName>
    <definedName name="HTML6_8" hidden="1">"12/19/96"</definedName>
    <definedName name="HTML6_9" hidden="1">"Howard L. Haughton"</definedName>
    <definedName name="HTML7_1" hidden="1">"[DAILY.XLS]Web!$A$1:$M$28"</definedName>
    <definedName name="HTML7_10" hidden="1">"Howard_Haughton@prenhall.com"</definedName>
    <definedName name="HTML7_11" hidden="1">1</definedName>
    <definedName name="HTML7_12" hidden="1">"C:\InetPub\wwwroot\DailySales.htm"</definedName>
    <definedName name="HTML7_2" hidden="1">1</definedName>
    <definedName name="HTML7_3" hidden="1">"DAILY SALES - JANUARY"</definedName>
    <definedName name="HTML7_4" hidden="1">"CONSUMER GROUP DAILY SALES"</definedName>
    <definedName name="HTML7_5" hidden="1">""</definedName>
    <definedName name="HTML7_6" hidden="1">-4146</definedName>
    <definedName name="HTML7_7" hidden="1">-4146</definedName>
    <definedName name="HTML7_8" hidden="1">"1/6/97"</definedName>
    <definedName name="HTML7_9" hidden="1">"Howard L. Haughton"</definedName>
    <definedName name="HTML8_1" hidden="1">"[DAILY.XLS]Web!$A$1:$M$26"</definedName>
    <definedName name="HTML8_10" hidden="1">"Howard_Haughton@prenhall.com"</definedName>
    <definedName name="HTML8_11" hidden="1">1</definedName>
    <definedName name="HTML8_12" hidden="1">"C:\InetPub\wwwroot\DailySales.htm"</definedName>
    <definedName name="HTML8_2" hidden="1">1</definedName>
    <definedName name="HTML8_3" hidden="1">"Consumer Group"</definedName>
    <definedName name="HTML8_4" hidden="1">"February Daliy Sales"</definedName>
    <definedName name="HTML8_5" hidden="1">""</definedName>
    <definedName name="HTML8_6" hidden="1">-4146</definedName>
    <definedName name="HTML8_7" hidden="1">-4146</definedName>
    <definedName name="HTML8_8" hidden="1">"2/10/97"</definedName>
    <definedName name="HTML8_9" hidden="1">"Howard L. Haughton"</definedName>
    <definedName name="HTML9_1" hidden="1">"[DAILY.XLS]Web!$A$1:$Q$26"</definedName>
    <definedName name="HTML9_10" hidden="1">"Howard_Haughton @prenhall.com"</definedName>
    <definedName name="HTML9_11" hidden="1">1</definedName>
    <definedName name="HTML9_12" hidden="1">"\\Consfin2\InetPub\wwwroot\DailySales.htm"</definedName>
    <definedName name="HTML9_2" hidden="1">1</definedName>
    <definedName name="HTML9_3" hidden="1">"Consumer Group"</definedName>
    <definedName name="HTML9_4" hidden="1">"April Daily Sales"</definedName>
    <definedName name="HTML9_5" hidden="1">""</definedName>
    <definedName name="HTML9_6" hidden="1">-4146</definedName>
    <definedName name="HTML9_7" hidden="1">-4146</definedName>
    <definedName name="HTML9_8" hidden="1">"4/18/97"</definedName>
    <definedName name="HTML9_9" hidden="1">"Howard L. Haughton"</definedName>
    <definedName name="HTMLCount" hidden="1">10</definedName>
    <definedName name="huh" hidden="1">{"barthelet detail",#N/A,FALSE,"96 plan Q1";"barthelet summ",#N/A,FALSE,"96 plan Q1"}</definedName>
    <definedName name="i" hidden="1">{#N/A,#N/A,FALSE,"VarExp";#N/A,#N/A,FALSE,"Mth-Affiliate";#N/A,#N/A,FALSE,"Qtr";#N/A,#N/A,FALSE,"YTD-Affiliate";#N/A,#N/A,FALSE,"Var-Key1";#N/A,#N/A,FALSE,"Var-Key2";#N/A,#N/A,FALSE,"Var-Other"}</definedName>
    <definedName name="iii" hidden="1">{#N/A,#N/A,FALSE,"VarExp";#N/A,#N/A,FALSE,"Mth-Affiliate";#N/A,#N/A,FALSE,"Qtr";#N/A,#N/A,FALSE,"YTD-Affiliate";#N/A,#N/A,FALSE,"Var-Key1";#N/A,#N/A,FALSE,"Var-Key2";#N/A,#N/A,FALSE,"Var-Other"}</definedName>
    <definedName name="Import">#REF!</definedName>
    <definedName name="Import_Center">#REF!</definedName>
    <definedName name="Impuesto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infinity2" hidden="1">{"CashFlow","Nil",FALSE,"Yearly Reports-Y";"Revenue_OI","Nil",FALSE,"Yearly Reports-Y";"MTVNChannelComp","Nil",FALSE,"Yearly Reports-Y"}</definedName>
    <definedName name="INSERT_1">#REF!</definedName>
    <definedName name="INSERT_2">#REF!</definedName>
    <definedName name="int_ext_sel" hidden="1">2</definedName>
    <definedName name="internal">#REF!</definedName>
    <definedName name="Intersegment94">#REF!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"c13783"</definedName>
    <definedName name="IQ_AGG_FOUNDATION_VALUE" hidden="1">"c13776"</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CIQ" hidden="1">"c12103"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"c100"</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THOM" hidden="1">"c5312"</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CURRENCY_THOM" hidden="1">"c12476"</definedName>
    <definedName name="IQ_BV_SHARE_DET_EST_DATE" hidden="1">"c12200"</definedName>
    <definedName name="IQ_BV_SHARE_DET_EST_DATE_CIQ" hidden="1">"c12253"</definedName>
    <definedName name="IQ_BV_SHARE_DET_EST_DATE_THOM" hidden="1">"c12225"</definedName>
    <definedName name="IQ_BV_SHARE_DET_EST_INCL" hidden="1">"c12339"</definedName>
    <definedName name="IQ_BV_SHARE_DET_EST_INCL_CIQ" hidden="1">"c12383"</definedName>
    <definedName name="IQ_BV_SHARE_DET_EST_INCL_THOM" hidden="1">"c12359"</definedName>
    <definedName name="IQ_BV_SHARE_DET_EST_ORIGIN" hidden="1">"c12573"</definedName>
    <definedName name="IQ_BV_SHARE_DET_EST_ORIGIN_CIQ" hidden="1">"c12622"</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THOM" hidden="1">"c4020"</definedName>
    <definedName name="IQ_BV_SHARE_HIGH_EST" hidden="1">"c3542"</definedName>
    <definedName name="IQ_BV_SHARE_HIGH_EST_CIQ" hidden="1">"c3802"</definedName>
    <definedName name="IQ_BV_SHARE_HIGH_EST_THOM" hidden="1">"c4022"</definedName>
    <definedName name="IQ_BV_SHARE_LOW_EST" hidden="1">"c3543"</definedName>
    <definedName name="IQ_BV_SHARE_LOW_EST_CIQ" hidden="1">"c3803"</definedName>
    <definedName name="IQ_BV_SHARE_LOW_EST_THOM" hidden="1">"c4023"</definedName>
    <definedName name="IQ_BV_SHARE_MEDIAN_EST" hidden="1">"c3544"</definedName>
    <definedName name="IQ_BV_SHARE_MEDIAN_EST_CIQ" hidden="1">"c3801"</definedName>
    <definedName name="IQ_BV_SHARE_MEDIAN_EST_THOM" hidden="1">"c4021"</definedName>
    <definedName name="IQ_BV_SHARE_NUM_EST" hidden="1">"c3539"</definedName>
    <definedName name="IQ_BV_SHARE_NUM_EST_CIQ" hidden="1">"c3804"</definedName>
    <definedName name="IQ_BV_SHARE_NUM_EST_THOM" hidden="1">"c4024"</definedName>
    <definedName name="IQ_BV_SHARE_STDDEV_EST" hidden="1">"c3540"</definedName>
    <definedName name="IQ_BV_SHARE_STDDEV_EST_CIQ" hidden="1">"c3805"</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CURRENCY_THOM" hidden="1">"c12477"</definedName>
    <definedName name="IQ_CAPEX_DET_EST_DATE" hidden="1">"c12201"</definedName>
    <definedName name="IQ_CAPEX_DET_EST_DATE_CIQ" hidden="1">"c12254"</definedName>
    <definedName name="IQ_CAPEX_DET_EST_DATE_THOM" hidden="1">"c12226"</definedName>
    <definedName name="IQ_CAPEX_DET_EST_INCL" hidden="1">"c12340"</definedName>
    <definedName name="IQ_CAPEX_DET_EST_INCL_CIQ" hidden="1">"c12384"</definedName>
    <definedName name="IQ_CAPEX_DET_EST_INCL_THOM" hidden="1">"c12360"</definedName>
    <definedName name="IQ_CAPEX_DET_EST_ORIGIN" hidden="1">"c12765"</definedName>
    <definedName name="IQ_CAPEX_DET_EST_ORIGIN_CIQ" hidden="1">"c12766"</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THOM" hidden="1">"c5503"</definedName>
    <definedName name="IQ_CAPEX_NUM_EST" hidden="1">"c3521"</definedName>
    <definedName name="IQ_CAPEX_NUM_EST_CIQ" hidden="1">"c3811"</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THOM" hidden="1">"c5301"</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CURRENCY_THOM" hidden="1">"c12479"</definedName>
    <definedName name="IQ_CFPS_DET_EST_DATE" hidden="1">"c12202"</definedName>
    <definedName name="IQ_CFPS_DET_EST_DATE_CIQ" hidden="1">"c12255"</definedName>
    <definedName name="IQ_CFPS_DET_EST_DATE_THOM" hidden="1">"c12228"</definedName>
    <definedName name="IQ_CFPS_DET_EST_INCL" hidden="1">"c12341"</definedName>
    <definedName name="IQ_CFPS_DET_EST_INCL_CIQ" hidden="1">"c12385"</definedName>
    <definedName name="IQ_CFPS_DET_EST_INCL_THOM" hidden="1">"c12362"</definedName>
    <definedName name="IQ_CFPS_DET_EST_ORIGIN" hidden="1">"c12575"</definedName>
    <definedName name="IQ_CFPS_DET_EST_ORIGIN_CIQ" hidden="1">"c12624"</definedName>
    <definedName name="IQ_CFPS_DET_EST_ORIGIN_THOM" hidden="1">"c12598"</definedName>
    <definedName name="IQ_CFPS_DET_EST_THOM" hidden="1">"c12078"</definedName>
    <definedName name="IQ_CFPS_EST" hidden="1">"c1667"</definedName>
    <definedName name="IQ_CFPS_EST_CIQ" hidden="1">"c3675"</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THOM" hidden="1">"c4007"</definedName>
    <definedName name="IQ_CFPS_NUM_EST" hidden="1">"c1671"</definedName>
    <definedName name="IQ_CFPS_NUM_EST_CIQ" hidden="1">"c3679"</definedName>
    <definedName name="IQ_CFPS_NUM_EST_THOM" hidden="1">"c4010"</definedName>
    <definedName name="IQ_CFPS_STDDEV_EST" hidden="1">"c1672"</definedName>
    <definedName name="IQ_CFPS_STDDEV_EST_CIQ" hidden="1">"c3680"</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DET_EST_THOM" hidden="1">"c12073"</definedName>
    <definedName name="IQ_CONTRIB_ID_NON_PER_DET_EST" hidden="1">"c13824"</definedName>
    <definedName name="IQ_CONTRIB_ID_NON_PER_DET_EST_CIQ" hidden="1">"c13825"</definedName>
    <definedName name="IQ_CONTRIB_ID_NON_PER_DET_EST_THOM" hidden="1">"c13826"</definedName>
    <definedName name="IQ_CONTRIB_NAME_DET_EST" hidden="1">"c12046"</definedName>
    <definedName name="IQ_CONTRIB_NAME_DET_EST_CIQ" hidden="1">"c12106"</definedName>
    <definedName name="IQ_CONTRIB_NAME_DET_EST_THOM" hidden="1">"c12074"</definedName>
    <definedName name="IQ_CONTRIB_NAME_NON_PER_DET_EST" hidden="1">"c12760"</definedName>
    <definedName name="IQ_CONTRIB_NAME_NON_PER_DET_EST_CIQ" hidden="1">"c12761"</definedName>
    <definedName name="IQ_CONTRIB_NAME_NON_PER_DET_EST_THOM" hidden="1">"c12764"</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DATE_THOM" hidden="1">"c12230"</definedName>
    <definedName name="IQ_CONTRIB_REC_DET_EST_ORIGIN" hidden="1">"c12577"</definedName>
    <definedName name="IQ_CONTRIB_REC_DET_EST_ORIGIN_CIQ" hidden="1">"c12626"</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THOM" hidden="1">"c5302"</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CURRENCY_THOM" hidden="1">"c12480"</definedName>
    <definedName name="IQ_DPS_DET_EST_DATE" hidden="1">"c12205"</definedName>
    <definedName name="IQ_DPS_DET_EST_DATE_CIQ" hidden="1">"c12258"</definedName>
    <definedName name="IQ_DPS_DET_EST_DATE_THOM" hidden="1">"c12231"</definedName>
    <definedName name="IQ_DPS_DET_EST_INCL" hidden="1">"c12342"</definedName>
    <definedName name="IQ_DPS_DET_EST_INCL_CIQ" hidden="1">"c12386"</definedName>
    <definedName name="IQ_DPS_DET_EST_INCL_THOM" hidden="1">"c12363"</definedName>
    <definedName name="IQ_DPS_DET_EST_ORIGIN" hidden="1">"c12578"</definedName>
    <definedName name="IQ_DPS_DET_EST_ORIGIN_CIQ" hidden="1">"c12627"</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CIQ" hidden="1">"c3682"</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THOM" hidden="1">"c4014"</definedName>
    <definedName name="IQ_DPS_NUM_EST" hidden="1">"c1678"</definedName>
    <definedName name="IQ_DPS_NUM_EST_CIQ" hidden="1">"c3686"</definedName>
    <definedName name="IQ_DPS_NUM_EST_THOM" hidden="1">"c4017"</definedName>
    <definedName name="IQ_DPS_STDDEV_EST" hidden="1">"c1679"</definedName>
    <definedName name="IQ_DPS_STDDEV_EST_CIQ" hidden="1">"c3687"</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THOM" hidden="1">"c5303"</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CURRENCY_THOM" hidden="1">"c12481"</definedName>
    <definedName name="IQ_EBIT_DET_EST_DATE" hidden="1">"c12206"</definedName>
    <definedName name="IQ_EBIT_DET_EST_DATE_CIQ" hidden="1">"c12259"</definedName>
    <definedName name="IQ_EBIT_DET_EST_DATE_THOM" hidden="1">"c12232"</definedName>
    <definedName name="IQ_EBIT_DET_EST_INCL" hidden="1">"c12343"</definedName>
    <definedName name="IQ_EBIT_DET_EST_INCL_CIQ" hidden="1">"c12387"</definedName>
    <definedName name="IQ_EBIT_DET_EST_INCL_THOM" hidden="1">"c12364"</definedName>
    <definedName name="IQ_EBIT_DET_EST_ORIGIN" hidden="1">"c12579"</definedName>
    <definedName name="IQ_EBIT_DET_EST_ORIGIN_CIQ" hidden="1">"c12628"</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THOM" hidden="1">"c5106"</definedName>
    <definedName name="IQ_EBIT_NUM_EST" hidden="1">"c1685"</definedName>
    <definedName name="IQ_EBIT_NUM_EST_CIQ" hidden="1">"c4678"</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CURRENCY_THOM" hidden="1">"c12482"</definedName>
    <definedName name="IQ_EBITDA_DET_EST_DATE" hidden="1">"c12207"</definedName>
    <definedName name="IQ_EBITDA_DET_EST_DATE_CIQ" hidden="1">"c12260"</definedName>
    <definedName name="IQ_EBITDA_DET_EST_DATE_THOM" hidden="1">"c12233"</definedName>
    <definedName name="IQ_EBITDA_DET_EST_INCL" hidden="1">"c12344"</definedName>
    <definedName name="IQ_EBITDA_DET_EST_INCL_CIQ" hidden="1">"c12388"</definedName>
    <definedName name="IQ_EBITDA_DET_EST_INCL_THOM" hidden="1">"c12365"</definedName>
    <definedName name="IQ_EBITDA_DET_EST_ORIGIN" hidden="1">"c12580"</definedName>
    <definedName name="IQ_EBITDA_DET_EST_ORIGIN_CIQ" hidden="1">"c12629"</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"c84"</definedName>
    <definedName name="IQ_ENTITLEMENT_DET_EST" hidden="1">"c12044"</definedName>
    <definedName name="IQ_ENTITLEMENT_DET_EST_CIQ" hidden="1">"c12104"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CURRENCY_THOM" hidden="1">"c12484"</definedName>
    <definedName name="IQ_EPS_DET_EST_DATE" hidden="1">"c13575"</definedName>
    <definedName name="IQ_EPS_DET_EST_DATE_CIQ" hidden="1">"c13577"</definedName>
    <definedName name="IQ_EPS_DET_EST_DATE_THOM" hidden="1">"c12235"</definedName>
    <definedName name="IQ_EPS_DET_EST_INCL" hidden="1">"c13587"</definedName>
    <definedName name="IQ_EPS_DET_EST_INCL_CIQ" hidden="1">"c13589"</definedName>
    <definedName name="IQ_EPS_DET_EST_INCL_THOM" hidden="1">"c12367"</definedName>
    <definedName name="IQ_EPS_DET_EST_ORIGIN" hidden="1">"c13579"</definedName>
    <definedName name="IQ_EPS_DET_EST_ORIGIN_CIQ" hidden="1">"c13581"</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CURRENCY_THOM" hidden="1">"c12485"</definedName>
    <definedName name="IQ_EPS_GW_DET_EST_DATE" hidden="1">"c12209"</definedName>
    <definedName name="IQ_EPS_GW_DET_EST_DATE_CIQ" hidden="1">"c12264"</definedName>
    <definedName name="IQ_EPS_GW_DET_EST_DATE_THOM" hidden="1">"c12236"</definedName>
    <definedName name="IQ_EPS_GW_DET_EST_INCL" hidden="1">"c12346"</definedName>
    <definedName name="IQ_EPS_GW_DET_EST_INCL_CIQ" hidden="1">"c12392"</definedName>
    <definedName name="IQ_EPS_GW_DET_EST_INCL_THOM" hidden="1">"c12368"</definedName>
    <definedName name="IQ_EPS_GW_DET_EST_ORIGIN" hidden="1">"c12582"</definedName>
    <definedName name="IQ_EPS_GW_DET_EST_ORIGIN_CIQ" hidden="1">"c12633"</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ORIGIN" hidden="1">"c12583"</definedName>
    <definedName name="IQ_EPS_NORM_DET_EST_ORIGIN_CIQ" hidden="1">"c12635"</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CURRENCY_THOM" hidden="1">"c12486"</definedName>
    <definedName name="IQ_EPS_REPORTED_DET_EST_DATE" hidden="1">"c12210"</definedName>
    <definedName name="IQ_EPS_REPORTED_DET_EST_DATE_CIQ" hidden="1">"c12265"</definedName>
    <definedName name="IQ_EPS_REPORTED_DET_EST_DATE_THOM" hidden="1">"c12237"</definedName>
    <definedName name="IQ_EPS_REPORTED_DET_EST_INCL" hidden="1">"c12347"</definedName>
    <definedName name="IQ_EPS_REPORTED_DET_EST_INCL_CIQ" hidden="1">"c12393"</definedName>
    <definedName name="IQ_EPS_REPORTED_DET_EST_INCL_THOM" hidden="1">"c12369"</definedName>
    <definedName name="IQ_EPS_REPORTED_DET_EST_ORIGIN" hidden="1">"c12772"</definedName>
    <definedName name="IQ_EPS_REPORTED_DET_EST_ORIGIN_CIQ" hidden="1">"c12634"</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THOM" hidden="1">"c4026"</definedName>
    <definedName name="IQ_EST_ACT_CAPEX" hidden="1">"c3546"</definedName>
    <definedName name="IQ_EST_ACT_CAPEX_CIQ" hidden="1">"c3813"</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THOM" hidden="1">"c5600"</definedName>
    <definedName name="IQ_EST_ACT_NET_DEBT" hidden="1">"c3545"</definedName>
    <definedName name="IQ_EST_ACT_NET_DEBT_CIQ" hidden="1">"c3820"</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THOM" hidden="1">"c5118"</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INC_THOM" hidden="1">"c5125"</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THOM" hidden="1">"c5542"</definedName>
    <definedName name="IQ_EST_CAPEX_GROWTH_2YR" hidden="1">"c3589"</definedName>
    <definedName name="IQ_EST_CAPEX_GROWTH_2YR_CIQ" hidden="1">"c4973"</definedName>
    <definedName name="IQ_EST_CAPEX_GROWTH_2YR_THOM" hidden="1">"c5543"</definedName>
    <definedName name="IQ_EST_CAPEX_GROWTH_Q_1YR" hidden="1">"c3590"</definedName>
    <definedName name="IQ_EST_CAPEX_GROWTH_Q_1YR_CIQ" hidden="1">"c4974"</definedName>
    <definedName name="IQ_EST_CAPEX_GROWTH_Q_1YR_THOM" hidden="1">"c5544"</definedName>
    <definedName name="IQ_EST_CAPEX_SEQ_GROWTH_Q" hidden="1">"c3591"</definedName>
    <definedName name="IQ_EST_CAPEX_SEQ_GROWTH_Q_CIQ" hidden="1">"c4975"</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THOM" hidden="1">"c5188"</definedName>
    <definedName name="IQ_EST_CFPS_GROWTH_1YR" hidden="1">"c1774"</definedName>
    <definedName name="IQ_EST_CFPS_GROWTH_1YR_CIQ" hidden="1">"c3709"</definedName>
    <definedName name="IQ_EST_CFPS_GROWTH_1YR_THOM" hidden="1">"c5174"</definedName>
    <definedName name="IQ_EST_CFPS_GROWTH_2YR" hidden="1">"c1775"</definedName>
    <definedName name="IQ_EST_CFPS_GROWTH_2YR_CIQ" hidden="1">"c3710"</definedName>
    <definedName name="IQ_EST_CFPS_GROWTH_2YR_THOM" hidden="1">"c5175"</definedName>
    <definedName name="IQ_EST_CFPS_GROWTH_Q_1YR" hidden="1">"c1776"</definedName>
    <definedName name="IQ_EST_CFPS_GROWTH_Q_1YR_CIQ" hidden="1">"c3711"</definedName>
    <definedName name="IQ_EST_CFPS_GROWTH_Q_1YR_THOM" hidden="1">"c5176"</definedName>
    <definedName name="IQ_EST_CFPS_SEQ_GROWTH_Q" hidden="1">"c1777"</definedName>
    <definedName name="IQ_EST_CFPS_SEQ_GROWTH_Q_CIQ" hidden="1">"c3712"</definedName>
    <definedName name="IQ_EST_CFPS_SEQ_GROWTH_Q_THOM" hidden="1">"c5177"</definedName>
    <definedName name="IQ_EST_CFPS_SURPRISE_PERCENT" hidden="1">"c1872"</definedName>
    <definedName name="IQ_EST_CFPS_SURPRISE_PERCENT_CIQ" hidden="1">"c3724"</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THOM" hidden="1">"c5190"</definedName>
    <definedName name="IQ_EST_DPS_GROWTH_1YR" hidden="1">"c1778"</definedName>
    <definedName name="IQ_EST_DPS_GROWTH_1YR_CIQ" hidden="1">"c3713"</definedName>
    <definedName name="IQ_EST_DPS_GROWTH_1YR_THOM" hidden="1">"c5178"</definedName>
    <definedName name="IQ_EST_DPS_GROWTH_2YR" hidden="1">"c1779"</definedName>
    <definedName name="IQ_EST_DPS_GROWTH_2YR_CIQ" hidden="1">"c3714"</definedName>
    <definedName name="IQ_EST_DPS_GROWTH_2YR_THOM" hidden="1">"c5179"</definedName>
    <definedName name="IQ_EST_DPS_GROWTH_Q_1YR" hidden="1">"c1780"</definedName>
    <definedName name="IQ_EST_DPS_GROWTH_Q_1YR_CIQ" hidden="1">"c3715"</definedName>
    <definedName name="IQ_EST_DPS_GROWTH_Q_1YR_THOM" hidden="1">"c5180"</definedName>
    <definedName name="IQ_EST_DPS_SEQ_GROWTH_Q" hidden="1">"c1781"</definedName>
    <definedName name="IQ_EST_DPS_SEQ_GROWTH_Q_CIQ" hidden="1">"c3716"</definedName>
    <definedName name="IQ_EST_DPS_SEQ_GROWTH_Q_THOM" hidden="1">"c5181"</definedName>
    <definedName name="IQ_EST_DPS_SURPRISE_PERCENT" hidden="1">"c1874"</definedName>
    <definedName name="IQ_EST_DPS_SURPRISE_PERCENT_CIQ" hidden="1">"c3726"</definedName>
    <definedName name="IQ_EST_DPS_SURPRISE_PERCENT_THOM" hidden="1">"c5191"</definedName>
    <definedName name="IQ_EST_EBIT_DIFF" hidden="1">"c1875"</definedName>
    <definedName name="IQ_EST_EBIT_DIFF_CIQ" hidden="1">"c4747"</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"c4950"</definedName>
    <definedName name="IQ_EST_FFO_GROWTH_1YR_CIQ_COL" hidden="1">"c11597"</definedName>
    <definedName name="IQ_EST_FFO_GROWTH_1YR_THOM" hidden="1">"c5170"</definedName>
    <definedName name="IQ_EST_FFO_GROWTH_2YR" hidden="1">"c1771"</definedName>
    <definedName name="IQ_EST_FFO_GROWTH_2YR_CIQ" hidden="1">"c4951"</definedName>
    <definedName name="IQ_EST_FFO_GROWTH_2YR_CIQ_COL" hidden="1">"c11598"</definedName>
    <definedName name="IQ_EST_FFO_GROWTH_2YR_THOM" hidden="1">"c5171"</definedName>
    <definedName name="IQ_EST_FFO_GROWTH_Q_1YR" hidden="1">"c1772"</definedName>
    <definedName name="IQ_EST_FFO_GROWTH_Q_1YR_CIQ" hidden="1">"c4952"</definedName>
    <definedName name="IQ_EST_FFO_GROWTH_Q_1YR_CIQ_COL" hidden="1">"c11599"</definedName>
    <definedName name="IQ_EST_FFO_GROWTH_Q_1YR_THOM" hidden="1">"c5172"</definedName>
    <definedName name="IQ_EST_FFO_SEQ_GROWTH_Q" hidden="1">"c1773"</definedName>
    <definedName name="IQ_EST_FFO_SEQ_GROWTH_Q_CIQ" hidden="1">"c4953"</definedName>
    <definedName name="IQ_EST_FFO_SEQ_GROWTH_Q_CIQ_COL" hidden="1">"c11600"</definedName>
    <definedName name="IQ_EST_FFO_SEQ_GROWTH_Q_THOM" hidden="1">"c5173"</definedName>
    <definedName name="IQ_EST_FFO_SHARE_DIFF" hidden="1">"c1869"</definedName>
    <definedName name="IQ_EST_FFO_SHARE_DIFF_CIQ" hidden="1">"c3721"</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THOM" hidden="1">"c5186"</definedName>
    <definedName name="IQ_EST_FFO_SHARE_SHARE_SURPRISE_PERCENT_THOM" hidden="1">"c5187"</definedName>
    <definedName name="IQ_EST_FFO_SHARE_SURPRISE_PERCENT" hidden="1">"c1870"</definedName>
    <definedName name="IQ_EST_FFO_SHARE_SURPRISE_PERCENT_CIQ" hidden="1">"c3722"</definedName>
    <definedName name="IQ_EST_FFO_SHARE_SURPRISE_PERCENT_THOM" hidden="1">"c5187"</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THOM" hidden="1">"c5198"</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 hidden="1">"c12017"</definedName>
    <definedName name="IQ_EST_OPER_INC_DIFF_THOM" hidden="1">"c5194"</definedName>
    <definedName name="IQ_EST_OPER_INC_SURPRISE_PERCENT" hidden="1">"c1878"</definedName>
    <definedName name="IQ_EST_OPER_INC_SURPRISE_PERCENT_CIQ" hidden="1">"c12018"</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THOM" hidden="1">"c5196"</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DATE" hidden="1">"c12212"</definedName>
    <definedName name="IQ_FFO_EST_DET_EST_DATE_CIQ" hidden="1">"c12267"</definedName>
    <definedName name="IQ_FFO_EST_DET_EST_INCL" hidden="1">"c12349"</definedName>
    <definedName name="IQ_FFO_EST_DET_EST_INCL_CIQ" hidden="1">"c12395"</definedName>
    <definedName name="IQ_FFO_EST_DET_EST_ORIGIN" hidden="1">"c12722"</definedName>
    <definedName name="IQ_FFO_EST_DET_EST_ORIGIN_CIQ" hidden="1">"c12720"</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CURRENCY_THOM" hidden="1">"c12487"</definedName>
    <definedName name="IQ_FFO_SHARE_EST_DET_EST_DATE" hidden="1">"c12212"</definedName>
    <definedName name="IQ_FFO_SHARE_EST_DET_EST_DATE_CIQ" hidden="1">"c12267"</definedName>
    <definedName name="IQ_FFO_SHARE_EST_DET_EST_DATE_THOM" hidden="1">"c12238"</definedName>
    <definedName name="IQ_FFO_SHARE_EST_DET_EST_INCL" hidden="1">"c12349"</definedName>
    <definedName name="IQ_FFO_SHARE_EST_DET_EST_INCL_CIQ" hidden="1">"c12395"</definedName>
    <definedName name="IQ_FFO_SHARE_EST_DET_EST_INCL_THOM" hidden="1">"c12370"</definedName>
    <definedName name="IQ_FFO_SHARE_EST_DET_EST_ORIGIN" hidden="1">"c12722"</definedName>
    <definedName name="IQ_FFO_SHARE_EST_DET_EST_ORIGIN_CIQ" hidden="1">"c12720"</definedName>
    <definedName name="IQ_FFO_SHARE_EST_DET_EST_ORIGIN_THOM" hidden="1">"c12608"</definedName>
    <definedName name="IQ_FFO_SHARE_EST_DET_EST_THOM" hidden="1">"c12088"</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THOM" hidden="1">"c4000"</definedName>
    <definedName name="IQ_FFO_SHARE_NUM_EST" hidden="1">"c421"</definedName>
    <definedName name="IQ_FFO_SHARE_NUM_EST_CIQ" hidden="1">"c3672"</definedName>
    <definedName name="IQ_FFO_SHARE_NUM_EST_THOM" hidden="1">"c4003"</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DATE" hidden="1">"c12212"</definedName>
    <definedName name="IQ_FFO_SHARE_SHARE_EST_DET_EST_DATE_CIQ" hidden="1">"c12267"</definedName>
    <definedName name="IQ_FFO_SHARE_SHARE_EST_DET_EST_INCL" hidden="1">"c12349"</definedName>
    <definedName name="IQ_FFO_SHARE_SHARE_EST_DET_EST_INCL_CIQ" hidden="1">"c12395"</definedName>
    <definedName name="IQ_FFO_SHARE_SHARE_EST_DET_EST_ORIGIN" hidden="1">"c12722"</definedName>
    <definedName name="IQ_FFO_SHARE_SHARE_EST_DET_EST_ORIGIN_CIQ" hidden="1">"c12720"</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"c422"</definedName>
    <definedName name="IQ_FFO_SHARE_STDDEV_EST_CIQ" hidden="1">"c3673"</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DATE_THOM" hidden="1">"c12240"</definedName>
    <definedName name="IQ_LT_GROWTH_DET_EST_INCL" hidden="1">"c12350"</definedName>
    <definedName name="IQ_LT_GROWTH_DET_EST_INCL_CIQ" hidden="1">"c12396"</definedName>
    <definedName name="IQ_LT_GROWTH_DET_EST_INCL_THOM" hidden="1">"c12372"</definedName>
    <definedName name="IQ_LT_GROWTH_DET_EST_ORIGIN" hidden="1">"c12725"</definedName>
    <definedName name="IQ_LT_GROWTH_DET_EST_ORIGIN_CIQ" hidden="1">"c12721"</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40720.7303356481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ORIGIN" hidden="1">"c12585"</definedName>
    <definedName name="IQ_NAV_SHARE_DET_EST_ORIGIN_CIQ" hidden="1">"c12638"</definedName>
    <definedName name="IQ_NAV_SHARE_DET_EST_ORIGIN_THOM" hidden="1">"c12611"</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THOM" hidden="1">"c5309"</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CURRENCY_THOM" hidden="1">"c12491"</definedName>
    <definedName name="IQ_NET_DEBT_DET_EST_DATE" hidden="1">"c12214"</definedName>
    <definedName name="IQ_NET_DEBT_DET_EST_DATE_CIQ" hidden="1">"c12270"</definedName>
    <definedName name="IQ_NET_DEBT_DET_EST_DATE_THOM" hidden="1">"c12242"</definedName>
    <definedName name="IQ_NET_DEBT_DET_EST_INCL" hidden="1">"c12351"</definedName>
    <definedName name="IQ_NET_DEBT_DET_EST_INCL_CIQ" hidden="1">"c12398"</definedName>
    <definedName name="IQ_NET_DEBT_DET_EST_INCL_THOM" hidden="1">"c12374"</definedName>
    <definedName name="IQ_NET_DEBT_DET_EST_ORIGIN" hidden="1">"c12586"</definedName>
    <definedName name="IQ_NET_DEBT_DET_EST_ORIGIN_CIQ" hidden="1">"c12639"</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THOM" hidden="1">"c4028"</definedName>
    <definedName name="IQ_NET_DEBT_NUM_EST" hidden="1">"c3515"</definedName>
    <definedName name="IQ_NET_DEBT_NUM_EST_CIQ" hidden="1">"c3818"</definedName>
    <definedName name="IQ_NET_DEBT_NUM_EST_THOM" hidden="1">"c4031"</definedName>
    <definedName name="IQ_NET_DEBT_STDDEV_EST" hidden="1">"c3516"</definedName>
    <definedName name="IQ_NET_DEBT_STDDEV_EST_CIQ" hidden="1">"c3819"</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CURRENCY_THOM" hidden="1">"c12492"</definedName>
    <definedName name="IQ_NI_DET_EST_DATE" hidden="1">"c12215"</definedName>
    <definedName name="IQ_NI_DET_EST_DATE_CIQ" hidden="1">"c12271"</definedName>
    <definedName name="IQ_NI_DET_EST_DATE_THOM" hidden="1">"c12243"</definedName>
    <definedName name="IQ_NI_DET_EST_INCL" hidden="1">"c12352"</definedName>
    <definedName name="IQ_NI_DET_EST_INCL_CIQ" hidden="1">"c12399"</definedName>
    <definedName name="IQ_NI_DET_EST_INCL_THOM" hidden="1">"c12375"</definedName>
    <definedName name="IQ_NI_DET_EST_ORIGIN" hidden="1">"c12587"</definedName>
    <definedName name="IQ_NI_DET_EST_ORIGIN_CIQ" hidden="1">"c12640"</definedName>
    <definedName name="IQ_NI_DET_EST_ORIGIN_THOM" hidden="1">"c12613"</definedName>
    <definedName name="IQ_NI_DET_EST_THOM" hidden="1">"c12093"</definedName>
    <definedName name="IQ_NI_EST" hidden="1">"c1716"</definedName>
    <definedName name="IQ_NI_EST_CIQ" hidden="1">"c4702"</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ORIGIN_CIQ" hidden="1">"c12641"</definedName>
    <definedName name="IQ_NI_GW_EST" hidden="1">"c1723"</definedName>
    <definedName name="IQ_NI_GW_EST_CIQ" hidden="1">"c4709"</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THOM" hidden="1">"c5130"</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CURRENCY_THOM" hidden="1">"c12494"</definedName>
    <definedName name="IQ_OPER_INC_DET_EST_DATE" hidden="1">"c12217"</definedName>
    <definedName name="IQ_OPER_INC_DET_EST_DATE_CIQ" hidden="1">"c12274"</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CIQ" hidden="1">"c12643"</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THOM" hidden="1">"c5115"</definedName>
    <definedName name="IQ_OPER_INC_MARGIN" hidden="1">"c362"</definedName>
    <definedName name="IQ_OPER_INC_MEDIAN_EST" hidden="1">"c1689"</definedName>
    <definedName name="IQ_OPER_INC_MEDIAN_EST_CIQ" hidden="1">"c12011"</definedName>
    <definedName name="IQ_OPER_INC_MEDIAN_EST_THOM" hidden="1">"c5113"</definedName>
    <definedName name="IQ_OPER_INC_NUM_EST" hidden="1">"c1692"</definedName>
    <definedName name="IQ_OPER_INC_NUM_EST_CIQ" hidden="1">"c12014"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CIQ" hidden="1">"c3769"</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ORIGIN_CIQ" hidden="1">"c12631"</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CURRENCY_THOM" hidden="1">"c12483"</definedName>
    <definedName name="IQ_PRETAX_INC_DET_EST_DATE" hidden="1">"c12208"</definedName>
    <definedName name="IQ_PRETAX_INC_DET_EST_DATE_CIQ" hidden="1">"c12261"</definedName>
    <definedName name="IQ_PRETAX_INC_DET_EST_DATE_THOM" hidden="1">"c12234"</definedName>
    <definedName name="IQ_PRETAX_INC_DET_EST_INCL" hidden="1">"c12345"</definedName>
    <definedName name="IQ_PRETAX_INC_DET_EST_INCL_CIQ" hidden="1">"c12389"</definedName>
    <definedName name="IQ_PRETAX_INC_DET_EST_INCL_THOM" hidden="1">"c12366"</definedName>
    <definedName name="IQ_PRETAX_INC_DET_EST_ORIGIN" hidden="1">"c12771"</definedName>
    <definedName name="IQ_PRETAX_INC_DET_EST_ORIGIN_CIQ" hidden="1">"c12630"</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THOM" hidden="1">"c5119"</definedName>
    <definedName name="IQ_PRETAX_INC_HIGH_EST" hidden="1">"c1697"</definedName>
    <definedName name="IQ_PRETAX_INC_HIGH_EST_CIQ" hidden="1">"c4683"</definedName>
    <definedName name="IQ_PRETAX_INC_HIGH_EST_THOM" hidden="1">"c5121"</definedName>
    <definedName name="IQ_PRETAX_INC_LOW_EST" hidden="1">"c1698"</definedName>
    <definedName name="IQ_PRETAX_INC_LOW_EST_CIQ" hidden="1">"c4684"</definedName>
    <definedName name="IQ_PRETAX_INC_LOW_EST_THOM" hidden="1">"c5122"</definedName>
    <definedName name="IQ_PRETAX_INC_MEDIAN_EST" hidden="1">"c1696"</definedName>
    <definedName name="IQ_PRETAX_INC_MEDIAN_EST_CIQ" hidden="1">"c4682"</definedName>
    <definedName name="IQ_PRETAX_INC_MEDIAN_EST_THOM" hidden="1">"c5120"</definedName>
    <definedName name="IQ_PRETAX_INC_NUM_EST" hidden="1">"c1699"</definedName>
    <definedName name="IQ_PRETAX_INC_NUM_EST_CIQ" hidden="1">"c4685"</definedName>
    <definedName name="IQ_PRETAX_INC_NUM_EST_THOM" hidden="1">"c5123"</definedName>
    <definedName name="IQ_PRETAX_INC_STDDEV_EST" hidden="1">"c1700"</definedName>
    <definedName name="IQ_PRETAX_INC_STDDEV_EST_CIQ" hidden="1">"c4686"</definedName>
    <definedName name="IQ_PRETAX_INC_STDDEV_EST_THOM" hidden="1">"c5124"</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ORIGIN_CIQ" hidden="1">"c12719"</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DATE_THOM" hidden="1">"c12247"</definedName>
    <definedName name="IQ_RETURN_ASSETS_DET_EST_INCL" hidden="1">"c12356"</definedName>
    <definedName name="IQ_RETURN_ASSETS_DET_EST_INCL_CIQ" hidden="1">"c12404"</definedName>
    <definedName name="IQ_RETURN_ASSETS_DET_EST_INCL_THOM" hidden="1">"c12379"</definedName>
    <definedName name="IQ_RETURN_ASSETS_DET_EST_ORIGIN" hidden="1">"c12591"</definedName>
    <definedName name="IQ_RETURN_ASSETS_DET_EST_ORIGIN_CIQ" hidden="1">"c12645"</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THOM" hidden="1">"c4035"</definedName>
    <definedName name="IQ_RETURN_ASSETS_NUM_EST" hidden="1">"c3527"</definedName>
    <definedName name="IQ_RETURN_ASSETS_NUM_EST_CIQ" hidden="1">"c3832"</definedName>
    <definedName name="IQ_RETURN_ASSETS_NUM_EST_THOM" hidden="1">"c4038"</definedName>
    <definedName name="IQ_RETURN_ASSETS_STDDEV_EST" hidden="1">"c3528"</definedName>
    <definedName name="IQ_RETURN_ASSETS_STDDEV_EST_CIQ" hidden="1">"c3833"</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DATE_THOM" hidden="1">"c12248"</definedName>
    <definedName name="IQ_RETURN_EQUITY_DET_EST_INCL" hidden="1">"c12357"</definedName>
    <definedName name="IQ_RETURN_EQUITY_DET_EST_INCL_CIQ" hidden="1">"c12405"</definedName>
    <definedName name="IQ_RETURN_EQUITY_DET_EST_INCL_THOM" hidden="1">"c12380"</definedName>
    <definedName name="IQ_RETURN_EQUITY_DET_EST_ORIGIN" hidden="1">"c12592"</definedName>
    <definedName name="IQ_RETURN_EQUITY_DET_EST_ORIGIN_CIQ" hidden="1">"c12646"</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THOM" hidden="1">"c5282"</definedName>
    <definedName name="IQ_RETURN_EQUITY_NUM_EST" hidden="1">"c3533"</definedName>
    <definedName name="IQ_RETURN_EQUITY_NUM_EST_CIQ" hidden="1">"c3825"</definedName>
    <definedName name="IQ_RETURN_EQUITY_NUM_EST_THOM" hidden="1">"c5285"</definedName>
    <definedName name="IQ_RETURN_EQUITY_STDDEV_EST" hidden="1">"c3534"</definedName>
    <definedName name="IQ_RETURN_EQUITY_STDDEV_EST_CIQ" hidden="1">"c3826"</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CURRENCY_THOM" hidden="1">"c12495"</definedName>
    <definedName name="IQ_REV_DET_EST_DATE" hidden="1">"c12218"</definedName>
    <definedName name="IQ_REV_DET_EST_DATE_CIQ" hidden="1">"c12275"</definedName>
    <definedName name="IQ_REV_DET_EST_DATE_THOM" hidden="1">"c12246"</definedName>
    <definedName name="IQ_REV_DET_EST_INCL" hidden="1">"c12355"</definedName>
    <definedName name="IQ_REV_DET_EST_INCL_CIQ" hidden="1">"c12403"</definedName>
    <definedName name="IQ_REV_DET_EST_INCL_THOM" hidden="1">"c12378"</definedName>
    <definedName name="IQ_REV_DET_EST_ORIGIN" hidden="1">"c12590"</definedName>
    <definedName name="IQ_REV_DET_EST_ORIGIN_CIQ" hidden="1">"c12644"</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38916.5065393519</definedName>
    <definedName name="IQ_REVISION_DATE__1" hidden="1">39162.8028935185</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DATE_THOM" hidden="1">"c12250"</definedName>
    <definedName name="IQ_STAND_REC_DET_EST_ORIGIN" hidden="1">"c12594"</definedName>
    <definedName name="IQ_STAND_REC_DET_EST_ORIGIN_CIQ" hidden="1">"c12648"</definedName>
    <definedName name="IQ_STAND_REC_DET_EST_ORIGIN_THOM" hidden="1">"c12620"</definedName>
    <definedName name="IQ_STAND_REC_DET_EST_THOM" hidden="1">"c12100"</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DATE_THOM" hidden="1">"c12249"</definedName>
    <definedName name="IQ_STAND_REC_NUM_DET_EST_ORIGIN" hidden="1">"c12593"</definedName>
    <definedName name="IQ_STAND_REC_NUM_DET_EST_ORIGIN_CIQ" hidden="1">"c12647"</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CURRENCY_THOM" hidden="1">"c12498"</definedName>
    <definedName name="IQ_TARGET_PRICE_DET_EST_DATE" hidden="1">"c12223"</definedName>
    <definedName name="IQ_TARGET_PRICE_DET_EST_DATE_CIQ" hidden="1">"c12280"</definedName>
    <definedName name="IQ_TARGET_PRICE_DET_EST_DATE_THOM" hidden="1">"c12251"</definedName>
    <definedName name="IQ_TARGET_PRICE_DET_EST_INCL" hidden="1">"c12358"</definedName>
    <definedName name="IQ_TARGET_PRICE_DET_EST_INCL_CIQ" hidden="1">"c12406"</definedName>
    <definedName name="IQ_TARGET_PRICE_DET_EST_INCL_THOM" hidden="1">"c12381"</definedName>
    <definedName name="IQ_TARGET_PRICE_DET_EST_ORIGIN" hidden="1">"c12729"</definedName>
    <definedName name="IQ_TARGET_PRICE_DET_EST_ORIGIN_CIQ" hidden="1">"c12730"</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ShowHideColumns" hidden="1">"iQShowAll"</definedName>
    <definedName name="is"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IsColHidden" hidden="1">FALSE</definedName>
    <definedName name="IsLTMColHidden" hidden="1">FALSE</definedName>
    <definedName name="ITE"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j" hidden="1">{"cover",#N/A,FALSE,"SEG_LRP"}</definedName>
    <definedName name="jj" hidden="1">{#N/A,#N/A,FALSE,"E2 Variance";#N/A,#N/A,FALSE,"Summary";#N/A,#N/A,FALSE,"Summary by Region";#N/A,#N/A,FALSE,"Cable_SPM";#N/A,#N/A,FALSE,"DBS";#N/A,#N/A,FALSE,"Telco";#N/A,#N/A,FALSE,"TVRO";#N/A,#N/A,FALSE,"SHO-TMC-YE";#N/A,#N/A,FALSE,"NC";#N/A,#N/A,FALSE,"NE";#N/A,#N/A,FALSE,"SC";#N/A,#N/A,FALSE,"SE";#N/A,#N/A,FALSE,"W";#N/A,#N/A,FALSE,"DTH"}</definedName>
    <definedName name="jjjj"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joe" hidden="1">{#N/A,#N/A,FALSE,"E2 Variance";#N/A,#N/A,FALSE,"Summary";#N/A,#N/A,FALSE,"Summary by Region";#N/A,#N/A,FALSE,"Cable_SPM";#N/A,#N/A,FALSE,"DBS";#N/A,#N/A,FALSE,"Telco";#N/A,#N/A,FALSE,"TVRO";#N/A,#N/A,FALSE,"SHO-TMC-YE";#N/A,#N/A,FALSE,"NC";#N/A,#N/A,FALSE,"NE";#N/A,#N/A,FALSE,"SC";#N/A,#N/A,FALSE,"SE";#N/A,#N/A,FALSE,"W";#N/A,#N/A,FALSE,"DTH"}</definedName>
    <definedName name="june" hidden="1">#REF!</definedName>
    <definedName name="JUSTSTERN">#REF!</definedName>
    <definedName name="K2_WBEVMODE" hidden="1">0</definedName>
    <definedName name="kdkd" hidden="1">{#N/A,#N/A,FALSE,"Sheet1"}</definedName>
    <definedName name="kevin" hidden="1">{#N/A,#N/A,FALSE,"VarExp";#N/A,#N/A,FALSE,"Mth-Affiliate";#N/A,#N/A,FALSE,"Qtr";#N/A,#N/A,FALSE,"YTD-Affiliate";#N/A,#N/A,FALSE,"Var-Key1";#N/A,#N/A,FALSE,"Var-Key2";#N/A,#N/A,FALSE,"Var-Other"}</definedName>
    <definedName name="kfgkh"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kien" hidden="1">#REF!</definedName>
    <definedName name="kjdjdjd" hidden="1">{#N/A,#N/A,FALSE,"Sheet1"}</definedName>
    <definedName name="kjdslf" hidden="1">{#N/A,#N/A,FALSE,"Sheet1"}</definedName>
    <definedName name="kjh" hidden="1">{TRUE,TRUE,-1.25,-15.5,604.5,369,FALSE,FALSE,TRUE,TRUE,0,1,83,1,38,4,5,4,TRUE,TRUE,3,TRUE,1,TRUE,75,"Swvu.inputs._.raw._.data.","ACwvu.inputs._.raw._.data.",#N/A,FALSE,FALSE,0.5,0.5,0.5,0.5,2,"&amp;F","&amp;A&amp;RPage &amp;P",FALSE,FALSE,FALSE,FALSE,1,60,#N/A,#N/A,"=R1C61:R53C89","=C1:C5",#N/A,#N/A,FALSE,FALSE,FALSE,1,600,600,FALSE,FALSE,TRUE,TRUE,TRUE}</definedName>
    <definedName name="kkk" hidden="1">{#N/A,#N/A,FALSE,"VarExp";#N/A,#N/A,FALSE,"Mth-Affiliate";#N/A,#N/A,FALSE,"Qtr";#N/A,#N/A,FALSE,"YTD-Affiliate";#N/A,#N/A,FALSE,"Var-Key1";#N/A,#N/A,FALSE,"Var-Key2";#N/A,#N/A,FALSE,"Var-Other"}</definedName>
    <definedName name="kkkkk" hidden="1">{#N/A,#N/A,FALSE,"VarExp";#N/A,#N/A,FALSE,"Mth-Affiliate";#N/A,#N/A,FALSE,"Qtr";#N/A,#N/A,FALSE,"YTD-Affiliate";#N/A,#N/A,FALSE,"Var-Key1";#N/A,#N/A,FALSE,"Var-Key2";#N/A,#N/A,FALSE,"Var-Other"}</definedName>
    <definedName name="kyd.ChngCell.01." hidden="1">#REF!</definedName>
    <definedName name="kyd.CounterLimitCell.01." hidden="1">"x"</definedName>
    <definedName name="kyd.Dim.01." hidden="1">"fcs_p:fcsAccount"</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"dynamo.xla!generate_workbook"</definedName>
    <definedName name="kyd.MacroEndOfEachCycle." hidden="1">""</definedName>
    <definedName name="kyd.MacroStartOfProc." hidden="1">""</definedName>
    <definedName name="kyd.NumLevels.01." hidden="1">1</definedName>
    <definedName name="kyd.PanicStop." hidden="1">FALSE</definedName>
    <definedName name="kyd.ParentName.01." hidden="1">""</definedName>
    <definedName name="kyd.PreScreenData." hidden="1">FALSE</definedName>
    <definedName name="kyd.PrintCtrlRange." hidden="1">#REF!</definedName>
    <definedName name="kyd.PrintParent.01." hidden="1">TRUE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rk" hidden="1">{"inputs raw data",#N/A,TRUE,"INPUT"}</definedName>
    <definedName name="kyuk"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L" hidden="1">{#N/A,#N/A,FALSE,"Budget96 Revised"}</definedName>
    <definedName name="la">#REF!</definedName>
    <definedName name="limcount" hidden="1">2</definedName>
    <definedName name="lkui"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ll" hidden="1">{#N/A,#N/A,FALSE,"E2 Variance";#N/A,#N/A,FALSE,"Summary";#N/A,#N/A,FALSE,"Summary by Region";#N/A,#N/A,FALSE,"Cable_SPM";#N/A,#N/A,FALSE,"DBS";#N/A,#N/A,FALSE,"Telco";#N/A,#N/A,FALSE,"TVRO";#N/A,#N/A,FALSE,"SHO-TMC-YE";#N/A,#N/A,FALSE,"NC";#N/A,#N/A,FALSE,"NE";#N/A,#N/A,FALSE,"SC";#N/A,#N/A,FALSE,"SE";#N/A,#N/A,FALSE,"W";#N/A,#N/A,FALSE,"DTH"}</definedName>
    <definedName name="LLLLLLLL"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lma">#REF!</definedName>
    <definedName name="local06">#REF!</definedName>
    <definedName name="lv">#REF!</definedName>
    <definedName name="M" hidden="1">{#N/A,#N/A,FALSE,"Budget96 Revised"}</definedName>
    <definedName name="Macro_Per2">#REF!</definedName>
    <definedName name="Macro_Per3">#REF!</definedName>
    <definedName name="Macro_Py">#REF!</definedName>
    <definedName name="MAIN">#REF!</definedName>
    <definedName name="MAY">#REF!</definedName>
    <definedName name="MAYK">#REF!</definedName>
    <definedName name="Measures">#REF!</definedName>
    <definedName name="MeasuresDesc">#REF!</definedName>
    <definedName name="memphis">#REF!</definedName>
    <definedName name="MEWarning" hidden="1">1</definedName>
    <definedName name="mo" hidden="1">{"fis.dbo.r1_datasum"}</definedName>
    <definedName name="Month">#REF!</definedName>
    <definedName name="moo"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mtdallin">#REF!</definedName>
    <definedName name="mtdcards">#REF!</definedName>
    <definedName name="mtdcowboys">#REF!</definedName>
    <definedName name="mtdexstern">#REF!</definedName>
    <definedName name="mtdravens">#REF!</definedName>
    <definedName name="mtdskins">#REF!</definedName>
    <definedName name="mtdwhitesox">#REF!</definedName>
    <definedName name="n" hidden="1">{"netincome",#N/A,TRUE,"SEG_LRP";"netcashflow",#N/A,TRUE,"SEG_LRP";"title",#N/A,TRUE,"SEG_LRP"}</definedName>
    <definedName name="NEQ" hidden="1">#REF!</definedName>
    <definedName name="NetEarn94">#REF!</definedName>
    <definedName name="Networks">#REF!</definedName>
    <definedName name="NEW" hidden="1">#REF!</definedName>
    <definedName name="NEWFILL" hidden="1">#REF!</definedName>
    <definedName name="nk"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nnnn" hidden="1">{#N/A,#N/A,FALSE,"VarExp";#N/A,#N/A,FALSE,"Mth-Affiliate";#N/A,#N/A,FALSE,"Qtr";#N/A,#N/A,FALSE,"YTD-Affiliate";#N/A,#N/A,FALSE,"Var-Key1";#N/A,#N/A,FALSE,"Var-Key2";#N/A,#N/A,FALSE,"Var-Other"}</definedName>
    <definedName name="no">#REF!</definedName>
    <definedName name="norm649"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otes"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notes.exe" hidden="1">{"Revenue1",#N/A,TRUE,"SEG_LRP";"revenue2",#N/A,TRUE,"SEG_LRP";"revenue3",#N/A,TRUE,"SEG_LRP";"revenue4",#N/A,TRUE,"SEG_LRP"}</definedName>
    <definedName name="ny">#REF!</definedName>
    <definedName name="o" hidden="1">{"PL Summary",#N/A,TRUE,"P&amp;L";"Revenues/Usage Summary",#N/A,TRUE,"Revenue-Usage";"Revenues/Usage Assumptions",#N/A,TRUE,"Revenue-Usage";"Expense Summary",#N/A,TRUE,"Expenses";"Expense Assumptions",#N/A,TRUE,"Expenses"}</definedName>
    <definedName name="ok" hidden="1">{#N/A,#N/A,FALSE,"Sheet2"}</definedName>
    <definedName name="opendbs" hidden="1">{"fis.dbo.r1_datasum"}</definedName>
    <definedName name="opendbs1" hidden="1">{"fis.dbo.r1_datasum"}</definedName>
    <definedName name="Opps" hidden="1">{#N/A,#N/A,FALSE,"E2 Variance";#N/A,#N/A,FALSE,"Summary";#N/A,#N/A,FALSE,"Summary by Region";#N/A,#N/A,FALSE,"Cable_SPM";#N/A,#N/A,FALSE,"DBS";#N/A,#N/A,FALSE,"Telco";#N/A,#N/A,FALSE,"TVRO";#N/A,#N/A,FALSE,"SHO-TMC-YE";#N/A,#N/A,FALSE,"NC";#N/A,#N/A,FALSE,"NE";#N/A,#N/A,FALSE,"SC";#N/A,#N/A,FALSE,"SE";#N/A,#N/A,FALSE,"W";#N/A,#N/A,FALSE,"DTH"}</definedName>
    <definedName name="OrderTable" hidden="1">#REF!</definedName>
    <definedName name="original2">#REF!</definedName>
    <definedName name="orl">#REF!</definedName>
    <definedName name="OWNERCODE" hidden="1">2</definedName>
    <definedName name="page_1">#REF!</definedName>
    <definedName name="pal"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arE">#REF!</definedName>
    <definedName name="phil">#REF!</definedName>
    <definedName name="phoe">#REF!</definedName>
    <definedName name="pitt">#REF!</definedName>
    <definedName name="Plants">#REF!</definedName>
    <definedName name="PopCache_GL_INTERFACE_REFERENCE7" hidden="1">#REF!</definedName>
    <definedName name="port">#REF!</definedName>
    <definedName name="_xlnm.Print_Area" localSheetId="0">Cover!$A$1:$M$33</definedName>
    <definedName name="_xlnm.Print_Area" localSheetId="1">Intro!$A$1:$P$47</definedName>
    <definedName name="_xlnm.Print_Area" localSheetId="2">'Sch. 1'!$A$1:$AE$54</definedName>
    <definedName name="_xlnm.Print_Area" localSheetId="3">'Sch. 2'!$A$1:$AI$50</definedName>
    <definedName name="_xlnm.Print_Area" localSheetId="4">'Sch. 3'!$A$1:$AH$41</definedName>
    <definedName name="_xlnm.Print_Area" localSheetId="5">'Sch. 4'!$A$1:$AH$49</definedName>
    <definedName name="_xlnm.Print_Area" localSheetId="6">'Sch. 5'!$A$1:$AD$31</definedName>
    <definedName name="_xlnm.Print_Area" localSheetId="7">'Sch. 5(a)'!$A$1:$AH$48</definedName>
    <definedName name="_xlnm.Print_Area" localSheetId="8">'Sch. 6'!$A$1:$AI$37</definedName>
    <definedName name="_xlnm.Print_Area" localSheetId="9">'Sch. 7'!$A$1:$AI$41</definedName>
    <definedName name="_xlnm.Print_Area" localSheetId="10">'Sch. 8'!$A$1:$AI$46</definedName>
    <definedName name="_xlnm.Print_Area" localSheetId="11">'Sch. 9'!$A$1:$AJ$42</definedName>
    <definedName name="_xlnm.Print_Area">#REF!</definedName>
    <definedName name="Print_Area_MI">#REF!</definedName>
    <definedName name="_xlnm.Print_Titles">#REF!,#REF!</definedName>
    <definedName name="Print_Titles_MI">#REF!</definedName>
    <definedName name="ProdForm" hidden="1">#REF!</definedName>
    <definedName name="Product" hidden="1">#REF!</definedName>
    <definedName name="Products">#REF!</definedName>
    <definedName name="proforma">#REF!</definedName>
    <definedName name="Provision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PushbackExp93">#REF!</definedName>
    <definedName name="PY">#REF!</definedName>
    <definedName name="q" hidden="1">{#N/A,#N/A,FALSE,"TradeSumm";#N/A,#N/A,FALSE,"StatsSumm"}</definedName>
    <definedName name="q2cards">#REF!</definedName>
    <definedName name="Q2cowboys">#REF!</definedName>
    <definedName name="q2ravens">#REF!</definedName>
    <definedName name="q2skins">#REF!</definedName>
    <definedName name="q2whitesox">#REF!</definedName>
    <definedName name="qa" hidden="1">{"inputs raw data",#N/A,TRUE,"INPUT"}</definedName>
    <definedName name="qq" hidden="1">{#N/A,#N/A,FALSE,"E2 Variance";#N/A,#N/A,FALSE,"Summary";#N/A,#N/A,FALSE,"Summary by Region";#N/A,#N/A,FALSE,"Cable_SPM";#N/A,#N/A,FALSE,"DBS";#N/A,#N/A,FALSE,"Telco";#N/A,#N/A,FALSE,"TVRO";#N/A,#N/A,FALSE,"SHO-TMC-YE";#N/A,#N/A,FALSE,"NC";#N/A,#N/A,FALSE,"NE";#N/A,#N/A,FALSE,"SC";#N/A,#N/A,FALSE,"SE";#N/A,#N/A,FALSE,"W";#N/A,#N/A,FALSE,"DTH"}</definedName>
    <definedName name="qqqqqqqq" hidden="1">{#N/A,#N/A,FALSE,"VarExp";#N/A,#N/A,FALSE,"Mth-Affiliate";#N/A,#N/A,FALSE,"Qtr";#N/A,#N/A,FALSE,"YTD-Affiliate";#N/A,#N/A,FALSE,"Var-Key1";#N/A,#N/A,FALSE,"Var-Key2";#N/A,#N/A,FALSE,"Var-Other"}</definedName>
    <definedName name="qsqsqqq" hidden="1">{"cap_structure",#N/A,FALSE,"Graph-Mkt Cap";"price",#N/A,FALSE,"Graph-Price";"ebit",#N/A,FALSE,"Graph-EBITDA";"ebitda",#N/A,FALSE,"Graph-EBITDA"}</definedName>
    <definedName name="qsqsqsq" hidden="1">{#N/A,#N/A,FALSE,"main";#N/A,#N/A,FALSE,"100% Cash";#N/A,#N/A,FALSE,"100% Stock"}</definedName>
    <definedName name="qsqsqsqssq" hidden="1">{"inputs raw data",#N/A,TRUE,"INPUT"}</definedName>
    <definedName name="qtdallin">#REF!</definedName>
    <definedName name="qtdexsale">#REF!</definedName>
    <definedName name="qtdflash">#REF!</definedName>
    <definedName name="qtdinternal">#REF!</definedName>
    <definedName name="qtdlma">#REF!</definedName>
    <definedName name="qtdproforma">#REF!</definedName>
    <definedName name="qtrparE">#REF!</definedName>
    <definedName name="qtrsumm">#REF!</definedName>
    <definedName name="RCArea" hidden="1">#REF!</definedName>
    <definedName name="Refit">#REF!</definedName>
    <definedName name="Rev" hidden="1">{"PL Summary",#N/A,TRUE,"P&amp;L";"Revenues/Usage Summary",#N/A,TRUE,"Revenue-Usage";"Revenues/Usage Assumptions",#N/A,TRUE,"Revenue-Usage";"Expense Summary",#N/A,TRUE,"Expenses";"Expense Assumptions",#N/A,TRUE,"Expenses"}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ngPermission" hidden="1">4</definedName>
    <definedName name="roch">#REF!</definedName>
    <definedName name="rs" hidden="1">{"Cover",#N/A,TRUE,"Cover Sheet";"Summary",#N/A,TRUE,"Summary";"Assumptions",#N/A,TRUE,"Assumptions";#N/A,#N/A,TRUE,"Broker Mean";"Acquirer",#N/A,TRUE,"A - Acquirer";"Target",#N/A,TRUE,"T-Target";"Combined (Full)",#N/A,TRUE,"Combined Group";#N/A,#N/A,TRUE,"Comp ROIC";#N/A,#N/A,TRUE,"Sensitivity";#N/A,#N/A,TRUE,"Credit Graph";#N/A,#N/A,TRUE,"Debt Schedule"}</definedName>
    <definedName name="Rwvu.Final._.Day._.1." hidden="1">#REF!,#REF!,#REF!</definedName>
    <definedName name="Rwvu.Full." hidden="1">#REF!,#REF!</definedName>
    <definedName name="s" hidden="1">#REF!</definedName>
    <definedName name="sac">#REF!</definedName>
    <definedName name="SAPBEXdnldView" hidden="1">"42P0FPCLWR2GQZGO51WX5B7ZC"</definedName>
    <definedName name="SAPBEXrevision" hidden="1">2</definedName>
    <definedName name="SAPBEXsysID" hidden="1">"BWP"</definedName>
    <definedName name="SAPBEXwbID" hidden="1">"5YD2S6LIV3DT2XJ3GNSSCOGPR"</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rbo" hidden="1">{"COMBINED",#N/A,FALSE,"BALANCE SHEET 2";"KRONE",#N/A,FALSE,"BALANCE SHEET 2";"INTERSYSTEMS",#N/A,FALSE,"BALANCE SHEET 2"}</definedName>
    <definedName name="Scn">#REF!</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#REF!</definedName>
    <definedName name="sdf" hidden="1">{#N/A,#N/A,FALSE,"Nat";#N/A,#N/A,FALSE,"Syd";#N/A,#N/A,FALSE,"Mel";#N/A,#N/A,FALSE,"Bri";#N/A,#N/A,FALSE,"Adel";#N/A,#N/A,FALSE,"Pth";#N/A,#N/A,FALSE,"NZ"}</definedName>
    <definedName name="sdffds"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sc" hidden="1">{#N/A,#N/A,FALSE,"main";#N/A,#N/A,FALSE,"Pooling";#N/A,#N/A,FALSE,"Purchase"}</definedName>
    <definedName name="SECOND">#REF!</definedName>
    <definedName name="SELECT">#REF!</definedName>
    <definedName name="sencount" hidden="1">1</definedName>
    <definedName name="SEPTsumm">#REF!</definedName>
    <definedName name="Server">#REF!</definedName>
    <definedName name="seww" hidden="1">{#N/A,"DR",FALSE,"increm pf";#N/A,"MAMSI",FALSE,"increm pf";#N/A,"MAXI",FALSE,"increm pf";#N/A,"PCAM",FALSE,"increm pf";#N/A,"PHSV",FALSE,"increm pf";#N/A,"SIE",FALSE,"increm pf"}</definedName>
    <definedName name="sf">#REF!</definedName>
    <definedName name="sfg" hidden="1">{"ACTUAL",#N/A,FALSE,"Profit &amp; Loss Statement";"VARIANCE",#N/A,FALSE,"Profit &amp; Loss Statement"}</definedName>
    <definedName name="showtime" hidden="1">#REF!</definedName>
    <definedName name="showtime1" hidden="1">#REF!</definedName>
    <definedName name="showtime2" hidden="1">#REF!</definedName>
    <definedName name="showtime3" hidden="1">#REF!</definedName>
    <definedName name="showtime4"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3</definedName>
    <definedName name="solver_rhs1" hidden="1">5000</definedName>
    <definedName name="solver_scl" hidden="1">2</definedName>
    <definedName name="solver_sho" hidden="1">2</definedName>
    <definedName name="solver_tim" hidden="1">100</definedName>
    <definedName name="solver_tmp" hidden="1">5000</definedName>
    <definedName name="solver_tol" hidden="1">0.05</definedName>
    <definedName name="solver_typ" hidden="1">3</definedName>
    <definedName name="solver_val" hidden="1">0</definedName>
    <definedName name="SpecialPrice" hidden="1">#REF!</definedName>
    <definedName name="sql_statement" hidden="1">"select distinct acct_cat,sum(cyr),sum(lyr),sum(cbd),mult_x000D_
from r1_datasum_x000D_
group by acct_cat_x000D_
_x000D_
"</definedName>
    <definedName name="sqsqsqqs" hidden="1">{"summary1",#N/A,TRUE,"Comps";"summary2",#N/A,TRUE,"Comps";"summary3",#N/A,TRUE,"Comps"}</definedName>
    <definedName name="SS" hidden="1">#REF!</definedName>
    <definedName name="ssacscs" hidden="1">{#N/A,#N/A,FALSE,"main";#N/A,#N/A,FALSE,"Purchase"}</definedName>
    <definedName name="sss" hidden="1">#REF!</definedName>
    <definedName name="ssss" hidden="1">{#N/A,#N/A,FALSE,"E2 Variance";#N/A,#N/A,FALSE,"Summary";#N/A,#N/A,FALSE,"Summary by Region";#N/A,#N/A,FALSE,"Cable_SPM";#N/A,#N/A,FALSE,"DBS";#N/A,#N/A,FALSE,"Telco";#N/A,#N/A,FALSE,"TVRO";#N/A,#N/A,FALSE,"SHO-TMC-YE";#N/A,#N/A,FALSE,"NC";#N/A,#N/A,FALSE,"NE";#N/A,#N/A,FALSE,"SC";#N/A,#N/A,FALSE,"SE";#N/A,#N/A,FALSE,"W";#N/A,#N/A,FALSE,"DTH"}</definedName>
    <definedName name="SSSSS" hidden="1">{#N/A,#N/A,FALSE,"Budget96 Revised"}</definedName>
    <definedName name="sssssss" hidden="1">{#N/A,#N/A,FALSE,"VarExp";#N/A,#N/A,FALSE,"Mth-Affiliate";#N/A,#N/A,FALSE,"Qtr";#N/A,#N/A,FALSE,"YTD-Affiliate";#N/A,#N/A,FALSE,"Var-Key1";#N/A,#N/A,FALSE,"Var-Key2";#N/A,#N/A,FALSE,"Var-Other"}</definedName>
    <definedName name="SSSSSSSS" hidden="1">{#N/A,#N/A,FALSE,"Budget96 Revised"}</definedName>
    <definedName name="strange" hidden="1">{#N/A,#N/A,FALSE,"Sheet1"}</definedName>
    <definedName name="strange\" hidden="1">{#N/A,#N/A,FALSE,"Sheet1"}</definedName>
    <definedName name="strange2" hidden="1">{#N/A,#N/A,FALSE,"Sheet1"}</definedName>
    <definedName name="Strata" hidden="1">2</definedName>
    <definedName name="SubAccounts">#REF!</definedName>
    <definedName name="sucker" hidden="1">{#N/A,#N/A,FALSE,"Sheet1"}</definedName>
    <definedName name="sucker2" hidden="1">{#N/A,#N/A,FALSE,"Sheet1"}</definedName>
    <definedName name="sum" hidden="1">{#N/A,#N/A,FALSE,"E2 Variance";#N/A,#N/A,FALSE,"Summary";#N/A,#N/A,FALSE,"Summary by Region";#N/A,#N/A,FALSE,"Cable_SPM";#N/A,#N/A,FALSE,"DBS";#N/A,#N/A,FALSE,"Telco";#N/A,#N/A,FALSE,"TVRO";#N/A,#N/A,FALSE,"SHO-TMC-YE";#N/A,#N/A,FALSE,"NC";#N/A,#N/A,FALSE,"NE";#N/A,#N/A,FALSE,"SC";#N/A,#N/A,FALSE,"SE";#N/A,#N/A,FALSE,"W";#N/A,#N/A,FALSE,"DTH"}</definedName>
    <definedName name="Summary">#REF!</definedName>
    <definedName name="Summary93">#REF!</definedName>
    <definedName name="Summary94">#REF!</definedName>
    <definedName name="Swvu.Full." hidden="1">#REF!</definedName>
    <definedName name="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amp">#REF!</definedName>
    <definedName name="tbl_ProdInfo" hidden="1">#REF!</definedName>
    <definedName name="tdr" hidden="1">{"one",#N/A,FALSE,"SNIP&amp;L_2";"two",#N/A,FALSE,"SNIP&amp;L_2";"three",#N/A,FALSE,"SNIP&amp;L_2";"four",#N/A,FALSE,"SNIP&amp;L_2";"five",#N/A,FALSE,"SNIP&amp;L_2";"six",#N/A,FALSE,"SNIP&amp;L_2";"seven",#N/A,FALSE,"SNIP&amp;L_2";"eight",#N/A,FALSE,"SNIP&amp;L_2";"nine",#N/A,FALSE,"SNIP&amp;L_2"}</definedName>
    <definedName name="temp"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test" hidden="1">{"Nil","Nil",FALSE,"Detail P&amp;L-M";"Nil","Nil",FALSE,"Dep &amp; Amort-M";"Nil","Nil",FALSE,"Equity-M";"Nil","Nil",FALSE,"Debt &amp; Cash Flow-M";"Nil","Nil",FALSE,"Interest-M"}</definedName>
    <definedName name="test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#REF!</definedName>
    <definedName name="testing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3"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4"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HIRD">#REF!</definedName>
    <definedName name="Time">#REF!</definedName>
    <definedName name="TITLE">#REF!</definedName>
    <definedName name="TM1REBUILDOPTION">0</definedName>
    <definedName name="tradingcompar" hidden="1">{#N/A,#N/A,FALSE,"Trading-Mult ";#N/A,#N/A,FALSE,"Trading-Cap";#N/A,#N/A,FALSE,"Trading-Inc";#N/A,#N/A,FALSE,"Cash Flow";#N/A,#N/A,FALSE,"M&amp;A info"}</definedName>
    <definedName name="treeList" hidden="1">"11000000000000000000000000000000000000000000000000000000000000000000000000000000000000000000000000000000000000000000000000000000000000000000000000000000000000000000000000000000000000000000000000000000"</definedName>
    <definedName name="trj" hidden="1">{#N/A,#N/A,FALSE,"main";#N/A,#N/A,FALSE,"100% Cash";#N/A,#N/A,FALSE,"100% Stock"}</definedName>
    <definedName name="tt" hidden="1">{#N/A,#N/A,FALSE,"E2 Variance";#N/A,#N/A,FALSE,"Summary";#N/A,#N/A,FALSE,"Summary by Region";#N/A,#N/A,FALSE,"Cable_SPM";#N/A,#N/A,FALSE,"DBS";#N/A,#N/A,FALSE,"Telco";#N/A,#N/A,FALSE,"TVRO";#N/A,#N/A,FALSE,"SHO-TMC-YE";#N/A,#N/A,FALSE,"NC";#N/A,#N/A,FALSE,"NE";#N/A,#N/A,FALSE,"SC";#N/A,#N/A,FALSE,"SE";#N/A,#N/A,FALSE,"W";#N/A,#N/A,FALSE,"DTH"}</definedName>
    <definedName name="TV" hidden="1">#REF!</definedName>
    <definedName name="TVR56206B">#REF!</definedName>
    <definedName name="ty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kidft" hidden="1">{"one",#N/A,FALSE,"SNIP&amp;L_2";"two",#N/A,FALSE,"SNIP&amp;L_2";"three",#N/A,FALSE,"SNIP&amp;L_2";"four",#N/A,FALSE,"SNIP&amp;L_2";"five",#N/A,FALSE,"SNIP&amp;L_2";"six",#N/A,FALSE,"SNIP&amp;L_2";"seven",#N/A,FALSE,"SNIP&amp;L_2";"eight",#N/A,FALSE,"SNIP&amp;L_2";"nine",#N/A,FALSE,"SNIP&amp;L_2"}</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u" hidden="1">{"cover",#N/A,FALSE,"SEG_LRP"}</definedName>
    <definedName name="uj" hidden="1">{"one",#N/A,FALSE,"SNIP&amp;L_2";"two",#N/A,FALSE,"SNIP&amp;L_2";"three",#N/A,FALSE,"SNIP&amp;L_2";"four",#N/A,FALSE,"SNIP&amp;L_2";"five",#N/A,FALSE,"SNIP&amp;L_2";"six",#N/A,FALSE,"SNIP&amp;L_2";"seven",#N/A,FALSE,"SNIP&amp;L_2";"eight",#N/A,FALSE,"SNIP&amp;L_2";"nine",#N/A,FALSE,"SNIP&amp;L_2"}</definedName>
    <definedName name="UPerformance"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UserDef1">#REF!</definedName>
    <definedName name="UserDef2">#REF!</definedName>
    <definedName name="UserDef3">#REF!</definedName>
    <definedName name="UserDef4">#REF!</definedName>
    <definedName name="UserDef5">#REF!</definedName>
    <definedName name="UserDef6">#REF!</definedName>
    <definedName name="UserDef7">#REF!</definedName>
    <definedName name="UserDef8">#REF!</definedName>
    <definedName name="UserDef9">#REF!</definedName>
    <definedName name="Venus"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nus2"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r">#REF!</definedName>
    <definedName name="vv" hidden="1">{#N/A,#N/A,FALSE,"VarExp";#N/A,#N/A,FALSE,"Mth-Affiliate";#N/A,#N/A,FALSE,"Qtr";#N/A,#N/A,FALSE,"YTD-Affiliate";#N/A,#N/A,FALSE,"Var-Key1";#N/A,#N/A,FALSE,"Var-Key2";#N/A,#N/A,FALSE,"Var-Other"}</definedName>
    <definedName name="wan" hidden="1">{"COMBINED",#N/A,FALSE,"BALANCE SHEET 2";"KRONE",#N/A,FALSE,"BALANCE SHEET 2";"INTERSYSTEMS",#N/A,FALSE,"BALANCE SHEET 2"}</definedName>
    <definedName name="wawe" hidden="1">{#N/A,#N/A,FALSE,"E2 Variance";#N/A,#N/A,FALSE,"Summary";#N/A,#N/A,FALSE,"Summary by Region";#N/A,#N/A,FALSE,"Cable_SPM";#N/A,#N/A,FALSE,"DBS";#N/A,#N/A,FALSE,"Telco";#N/A,#N/A,FALSE,"TVRO";#N/A,#N/A,FALSE,"SHO-TMC-YE";#N/A,#N/A,FALSE,"NC";#N/A,#N/A,FALSE,"NE";#N/A,#N/A,FALSE,"SC";#N/A,#N/A,FALSE,"SE";#N/A,#N/A,FALSE,"W";#N/A,#N/A,FALSE,"DTH"}</definedName>
    <definedName name="wbID" hidden="1">"5YD2S6LIV3DT2XJ3GNSSCOGPR"</definedName>
    <definedName name="wdc">#REF!</definedName>
    <definedName name="wefa" hidden="1">{#N/A,#N/A,FALSE,"VarExp";#N/A,#N/A,FALSE,"Mth-Affiliate";#N/A,#N/A,FALSE,"Qtr";#N/A,#N/A,FALSE,"YTD-Affiliate";#N/A,#N/A,FALSE,"Var-Key1";#N/A,#N/A,FALSE,"Var-Key2";#N/A,#N/A,FALSE,"Var-Other"}</definedName>
    <definedName name="wew" hidden="1">{#N/A,#N/A,FALSE,"Sheet1"}</definedName>
    <definedName name="wfe" hidden="1">{#N/A,#N/A,FALSE,"E2 Variance";#N/A,#N/A,FALSE,"Summary";#N/A,#N/A,FALSE,"Summary by Region";#N/A,#N/A,FALSE,"Cable_SPM";#N/A,#N/A,FALSE,"DBS";#N/A,#N/A,FALSE,"Telco";#N/A,#N/A,FALSE,"TVRO";#N/A,#N/A,FALSE,"SHO-TMC-YE";#N/A,#N/A,FALSE,"NC";#N/A,#N/A,FALSE,"NE";#N/A,#N/A,FALSE,"SC";#N/A,#N/A,FALSE,"SE";#N/A,#N/A,FALSE,"W";#N/A,#N/A,FALSE,"DTH"}</definedName>
    <definedName name="wfwf" hidden="1">{#N/A,#N/A,FALSE,"E2 Variance";#N/A,#N/A,FALSE,"Summary";#N/A,#N/A,FALSE,"Summary by Region";#N/A,#N/A,FALSE,"Cable_SPM";#N/A,#N/A,FALSE,"DBS";#N/A,#N/A,FALSE,"Telco";#N/A,#N/A,FALSE,"TVRO";#N/A,#N/A,FALSE,"SHO-TMC-YE";#N/A,#N/A,FALSE,"NC";#N/A,#N/A,FALSE,"NE";#N/A,#N/A,FALSE,"SC";#N/A,#N/A,FALSE,"SE";#N/A,#N/A,FALSE,"W";#N/A,#N/A,FALSE,"DTH"}</definedName>
    <definedName name="wge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mpatall" hidden="1">{"all",#N/A,FALSE,"PATOUT"}</definedName>
    <definedName name="wpb">#REF!</definedName>
    <definedName name="wrd.2._.pagers.3" hidden="1">{"Cover",#N/A,FALSE,"Cover";"Summary",#N/A,FALSE,"Summarpage"}</definedName>
    <definedName name="wrn" hidden="1">{#N/A,#N/A,FALSE,"DCF Summary";#N/A,#N/A,FALSE,"Casema";#N/A,#N/A,FALSE,"Casema NoTel";#N/A,#N/A,FALSE,"UK";#N/A,#N/A,FALSE,"RCF";#N/A,#N/A,FALSE,"Intercable CZ";#N/A,#N/A,FALSE,"Interkabel P"}</definedName>
    <definedName name="wrn.2._.pagers." hidden="1">{"Cover",#N/A,FALSE,"Cover";"Summary",#N/A,FALSE,"Summarpage"}</definedName>
    <definedName name="wrn.2._.pagers.2" hidden="1">{"Cover",#N/A,FALSE,"Cover";"Summary",#N/A,FALSE,"Summarpage"}</definedName>
    <definedName name="wrn.ACCRUAL._.INPUT." hidden="1">{"ACCR INPUT 1",#N/A,TRUE,"ACCR INPUT";"ACCR INPUT 2",#N/A,TRUE,"ACCR INPUT"}</definedName>
    <definedName name="wrn.adj95." hidden="1">{"adj95mult",#N/A,FALSE,"COMPCO";"adj95est",#N/A,FALSE,"COMPCO"}</definedName>
    <definedName name="wrn.Aging._.and._.Trend._.Analysis." hidden="1">{#N/A,#N/A,FALSE,"Aging Summary";#N/A,#N/A,FALSE,"Ratio Analysis";#N/A,#N/A,FALSE,"Test 120 Day Accts";#N/A,#N/A,FALSE,"Tickmarks"}</definedName>
    <definedName name="wrn.Alex." hidden="1">{#N/A,#N/A,FALSE,"TradeSumm";#N/A,#N/A,FALSE,"StatsSumm"}</definedName>
    <definedName name="wrn.All." hidden="1">{#N/A,#N/A,FALSE,"L289";#N/A,#N/A,FALSE,"L300";#N/A,#N/A,FALSE,"L370";#N/A,#N/A,FALSE,"L410";#N/A,#N/A,FALSE,"FS4";#N/A,#N/A,FALSE,"FS5";#N/A,#N/A,FALSE,"FS6";#N/A,#N/A,FALSE,"Contributions"}</definedName>
    <definedName name="wrn.All._.Reports." hidden="1">{"Recap",#N/A,TRUE,"POS";"Monthly",#N/A,TRUE,"POS";"YTD",#N/A,TRUE,"POS"}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mort." hidden="1">{"Amort1",#N/A,TRUE,"SEG_LRP";"amort2",#N/A,TRUE,"SEG_LRP";"amort3",#N/A,TRUE,"SEG_LRP";"amort4",#N/A,TRUE,"SEG_LRP"}</definedName>
    <definedName name="wrn.Auto._.Comp." hidden="1">{#N/A,#N/A,FALSE,"Sheet1"}</definedName>
    <definedName name="wrn.Backpages."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wrn.barthelet._.resp._.profit." hidden="1">{"barthelet detail",#N/A,FALSE,"96 plan Q1";"barthelet summ",#N/A,FALSE,"96 plan Q1"}</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oard._.Pack." hidden="1">{"Board Income Statement",#N/A,FALSE,"Board Summary";"Board Balance Sheet",#N/A,FALSE,"Board Summary";"Board Cash Flow",#N/A,FALSE,"Board Summary"}</definedName>
    <definedName name="wrn.BRIDGES." hidden="1">{"ACTUAL",#N/A,FALSE,"Profit &amp; Loss Statement";"VARIANCE",#N/A,FALSE,"Profit &amp; Loss Statement"}</definedName>
    <definedName name="wrn.BSQuery._.Handout." hidden="1">{#N/A,#N/A,FALSE,"TB TIE OUT";#N/A,#N/A,FALSE,"VIACOM BALANCE SHEET";#N/A,#N/A,FALSE,"CASH AND CASH EQUIV";#N/A,#N/A,FALSE,"GROSS AR";#N/A,#N/A,FALSE,"INVENTORY CURRENT";#N/A,#N/A,FALSE,"OTHER CURRENT ASSETS";#N/A,#N/A,FALSE,"PROPERTY &amp; EQUIP";#N/A,#N/A,FALSE,"INTANGIBLES - NET";#N/A,#N/A,FALSE,"GOODWILL - NET";#N/A,#N/A,FALSE,"INVENTORY NONCURRENT";#N/A,#N/A,FALSE,"OTHER ASSETS NONCURRENT";#N/A,#N/A,FALSE,"AP";#N/A,#N/A,FALSE,"ACCRD EXP";#N/A,#N/A,FALSE,"OTHER CURRENT LIABILITIES";#N/A,#N/A,FALSE,"OBLIG CAP LEASE";#N/A,#N/A,FALSE,"PARTICIPATIONS";#N/A,#N/A,FALSE,"PROG OB CURRENT";#N/A,#N/A,FALSE,"OTHER NONCURRENT LIAB";#N/A,#N/A,FALSE,"INTERCOMPANY";#N/A,#N/A,FALSE,"MINORITY INTEREST";#N/A,#N/A,FALSE,"FCTA";#N/A,#N/A,FALSE,"RET EARNINGS";#N/A,#N/A,FALSE,"INTRACOMPANY";#N/A,#N/A,FALSE,"ELIMINATIONS"}</definedName>
    <definedName name="wrn.Business._.Plan._.Package." hidden="1">{#N/A,#N/A,TRUE,"income statement";#N/A,#N/A,TRUE,"balance sheet";#N/A,#N/A,TRUE,"cash flow";#N/A,#N/A,TRUE,"borrowing base";#N/A,#N/A,TRUE,"sales summary"}</definedName>
    <definedName name="wrn.business._.plan._.with._.detail." hidden="1">{#N/A,#N/A,TRUE,"income statement";#N/A,#N/A,TRUE,"balance sheet";#N/A,#N/A,TRUE,"cash flow";#N/A,#N/A,TRUE,"borrowing base";#N/A,#N/A,TRUE,"sales summary";#N/A,#N/A,TRUE,"costs per ton";#N/A,#N/A,TRUE,"primary assumptions";#N/A,#N/A,TRUE,"finishing assumptions"}</definedName>
    <definedName name="wrn.CAPITAL." hidden="1">{#N/A,#N/A,FALSE,"Minors";#N/A,#N/A,FALSE,"96CAPREV"}</definedName>
    <definedName name="wrn.CARALL." hidden="1">{"All",#N/A,FALSE,"CAROUT"}</definedName>
    <definedName name="wrn.CashIn." hidden="1">{"Cashin1",#N/A,TRUE,"SEG_LRP";"Cashin2",#N/A,TRUE,"SEG_LRP";"Cashin3",#N/A,TRUE,"SEG_LRP";"cashin4",#N/A,TRUE,"SEG_LRP"}</definedName>
    <definedName name="wrn.CashOut." hidden="1">{"Cashout1",#N/A,TRUE,"SEG_LRP";"Cashout2",#N/A,TRUE,"SEG_LRP";"cashout3",#N/A,TRUE,"SEG_LRP";"Cashout4",#N/A,TRUE,"SEG_LRP"}</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lose." hidden="1">{#N/A,#N/A,FALSE,"VarExp";#N/A,#N/A,FALSE,"Mth-Affiliate";#N/A,#N/A,FALSE,"Qtr";#N/A,#N/A,FALSE,"YTD-Affiliate";#N/A,#N/A,FALSE,"Var-Key1";#N/A,#N/A,FALSE,"Var-Key2";#N/A,#N/A,FALSE,"Var-Other"}</definedName>
    <definedName name="wrn.comco." hidden="1">{"all",#N/A,FALSE,"Compco";"summary",#N/A,FALSE,"Compco"}</definedName>
    <definedName name="wrn.compco." hidden="1">{"page1",#N/A,FALSE,"BHCOMPC5";"page2",#N/A,FALSE,"BHCOMPC5";"page3",#N/A,FALSE,"BHCOMPC5";"page4",#N/A,FALSE,"BHCOMPC5"}</definedName>
    <definedName name="wrn.Complete." hidden="1">{#N/A,#N/A,TRUE,"DCF Summary";#N/A,#N/A,TRUE,"Casema";#N/A,#N/A,TRUE,"UK";#N/A,#N/A,TRUE,"RCF";#N/A,#N/A,TRUE,"Intercable CZ";#N/A,#N/A,TRUE,"Interkabel P";#N/A,#N/A,TRUE,"LBO-Total";#N/A,#N/A,TRUE,"LBO-Casema"}</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Chem" hidden="1">{#N/A,#N/A,TRUE,"DCF Summary";#N/A,#N/A,TRUE,"Casema";#N/A,#N/A,TRUE,"UK";#N/A,#N/A,TRUE,"RCF";#N/A,#N/A,TRUE,"Intercable CZ";#N/A,#N/A,TRUE,"Interkabel P";#N/A,#N/A,TRUE,"LBO-Total";#N/A,#N/A,TRUE,"LBO-Casema"}</definedName>
    <definedName name="wrn.Complete.Eng" hidden="1">{#N/A,#N/A,TRUE,"DCF Summary";#N/A,#N/A,TRUE,"Casema";#N/A,#N/A,TRUE,"UK";#N/A,#N/A,TRUE,"RCF";#N/A,#N/A,TRUE,"Intercable CZ";#N/A,#N/A,TRUE,"Interkabel P";#N/A,#N/A,TRUE,"LBO-Total";#N/A,#N/A,TRUE,"LBO-Casema"}</definedName>
    <definedName name="wrn.Complete.Gen" hidden="1">{#N/A,#N/A,TRUE,"DCF Summary";#N/A,#N/A,TRUE,"Casema";#N/A,#N/A,TRUE,"UK";#N/A,#N/A,TRUE,"RCF";#N/A,#N/A,TRUE,"Intercable CZ";#N/A,#N/A,TRUE,"Interkabel P";#N/A,#N/A,TRUE,"LBO-Total";#N/A,#N/A,TRUE,"LBO-Casema"}</definedName>
    <definedName name="wrn.Consolidated._.cash._.flows." hidden="1">{"Total consolidation",#N/A,FALSE,"Total Consolidation";"Chemical Anual",#N/A,FALSE,"Chemical";"Non Chemical Anual",#N/A,FALSE,"Non_Chemical";"Other cias consolidated anual",#N/A,FALSE,"Other_Consolidation"}</definedName>
    <definedName name="wrn.Cost." hidden="1">{"cost1",#N/A,TRUE,"SEG_LRP";"cost2",#N/A,TRUE,"SEG_LRP";"cost3",#N/A,TRUE,"SEG_LRP";"cost4",#N/A,TRUE,"SEG_LRP"}</definedName>
    <definedName name="wrn.COSTMODEL." hidden="1">{#N/A,#N/A,TRUE,"Main";#N/A,#N/A,TRUE,"Vehicle Costs";#N/A,#N/A,TRUE,"IT Hardware";#N/A,#N/A,TRUE,"Financial";#N/A,#N/A,TRUE,"Cost Break-down"}</definedName>
    <definedName name="wrn.cover." hidden="1">{"cover",#N/A,FALSE,"SEG_LRP"}</definedName>
    <definedName name="wrn.David." hidden="1">{#N/A,#N/A,TRUE,"Ctrls";#N/A,#N/A,TRUE,"Scen";#N/A,#N/A,TRUE,"Comparison";#N/A,#N/A,TRUE,"TS";#N/A,#N/A,TRUE,"IS";#N/A,#N/A,TRUE,"BS";#N/A,#N/A,TRUE,"CF";#N/A,#N/A,TRUE,"LBOX prem.adapt.";#N/A,#N/A,TRUE,"Summary ";#N/A,#N/A,TRUE,"DCF_5";#N/A,#N/A,TRUE,"Comps";#N/A,#N/A,TRUE,"Premium Analysis.prem.adapt";#N/A,#N/A,TRUE,"Pensions";#N/A,#N/A,TRUE,"Debt";#N/A,#N/A,TRUE,"Depr";#N/A,#N/A,TRUE,"Returns"}</definedName>
    <definedName name="wrn.DCF." hidden="1">{"DCF1",#N/A,FALSE,"SIERRA DCF";"MATRIX1",#N/A,FALSE,"SIERRA DCF"}</definedName>
    <definedName name="wrn.DCF._.Only." hidden="1">{#N/A,#N/A,FALSE,"DCF Summary";#N/A,#N/A,FALSE,"Casema";#N/A,#N/A,FALSE,"Casema NoTel";#N/A,#N/A,FALSE,"UK";#N/A,#N/A,FALSE,"RCF";#N/A,#N/A,FALSE,"Intercable CZ";#N/A,#N/A,FALSE,"Interkabel P"}</definedName>
    <definedName name="wrn.DCF._.Only.Eng" hidden="1">{#N/A,#N/A,FALSE,"DCF Summary";#N/A,#N/A,FALSE,"Casema";#N/A,#N/A,FALSE,"Casema NoTel";#N/A,#N/A,FALSE,"UK";#N/A,#N/A,FALSE,"RCF";#N/A,#N/A,FALSE,"Intercable CZ";#N/A,#N/A,FALSE,"Interkabel P"}</definedName>
    <definedName name="wrn.DCF._.Only.Gen" hidden="1">{#N/A,#N/A,FALSE,"DCF Summary";#N/A,#N/A,FALSE,"Casema";#N/A,#N/A,FALSE,"Casema NoTel";#N/A,#N/A,FALSE,"UK";#N/A,#N/A,FALSE,"RCF";#N/A,#N/A,FALSE,"Intercable CZ";#N/A,#N/A,FALSE,"Interkabel P"}</definedName>
    <definedName name="wrn.DCF._Only.Chem" hidden="1">{#N/A,#N/A,FALSE,"DCF Summary";#N/A,#N/A,FALSE,"Casema";#N/A,#N/A,FALSE,"Casema NoTel";#N/A,#N/A,FALSE,"UK";#N/A,#N/A,FALSE,"RCF";#N/A,#N/A,FALSE,"Intercable CZ";#N/A,#N/A,FALSE,"Interkabel P"}</definedName>
    <definedName name="wrn.DCN_All" hidden="1">{"PL Summary",#N/A,TRUE,"P&amp;L";"Revenues/Usage Summary",#N/A,TRUE,"Revenue-Usage";"Revenues/Usage Assumptions",#N/A,TRUE,"Revenue-Usage";"Expense Summary",#N/A,TRUE,"Expenses";"Expense Assumptions",#N/A,TRUE,"Expenses"}</definedName>
    <definedName name="wrn.DCN_All." hidden="1">{"PL Summary",#N/A,TRUE,"P&amp;L";"Revenues/Usage Summary",#N/A,TRUE,"Revenue-Usage";"Revenues/Usage Assumptions",#N/A,TRUE,"Revenue-Usage";"Expense Summary",#N/A,TRUE,"Expenses";"Expense Assumptions",#N/A,TRUE,"Expenses"}</definedName>
    <definedName name="wrn.dcn_all_2" hidden="1">{"PL Summary",#N/A,TRUE,"P&amp;L";"Revenues/Usage Summary",#N/A,TRUE,"Revenue-Usage";"Revenues/Usage Assumptions",#N/A,TRUE,"Revenue-Usage";"Expense Summary",#N/A,TRUE,"Expenses";"Expense Assumptions",#N/A,TRUE,"Expenses"}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TAIL."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wrn.Detail._.anual._.by._.company."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vdeal." hidden="1">{"top",#N/A,TRUE,"Detail";"next",#N/A,TRUE,"Detail";"then",#N/A,TRUE,"Detail";"and",#N/A,TRUE,"Detail";"inaddition",#N/A,TRUE,"Detail";"finally",#N/A,TRUE,"Detail"}</definedName>
    <definedName name="wrn.djall." hidden="1">{"djcash",#N/A,FALSE,"DJann";"djinc",#N/A,FALSE,"DJann";"djtaxes",#N/A,FALSE,"DJann";"djbuspub",#N/A,FALSE,"DJann";"djwall",#N/A,FALSE,"DJann";"djcompprs",#N/A,FALSE,"DJann";"djteler",#N/A,FALSE,"DJann"}</definedName>
    <definedName name="wrn.EarnedRev." hidden="1">{"EarnedRev1",#N/A,TRUE,"SEG_LRP";"earnedrev2",#N/A,TRUE,"SEG_LRP";"earnedrev3",#N/A,TRUE,"SEG_LRP";"earnedrev4",#N/A,TRUE,"SEG_LRP"}</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FCB." hidden="1">{"FCB_ALL",#N/A,FALSE,"FCB"}</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ORECAST." hidden="1">{"COMBINED",#N/A,FALSE,"BALANCE SHEET 2";"KRONE",#N/A,FALSE,"BALANCE SHEET 2";"INTERSYSTEMS",#N/A,FALSE,"BALANCE SHEET 2"}</definedName>
    <definedName name="wrn.FORECAST._.PACK." hidden="1">{#N/A,#N/A,FALSE,"VAR TO LAST NET REV BY TER";#N/A,#N/A,FALSE,"VARIANCE SHEET";#N/A,#N/A,FALSE,"QTD VAR TO LAST";#N/A,#N/A,FALSE,"SGA VAR BY TERR";#N/A,#N/A,FALSE,"FY97 BY TERR";#N/A,#N/A,FALSE,"TERR VAR TO PLAN SUMM";#N/A,#N/A,FALSE,"TERRITORIES VERSUS PLAN";#N/A,#N/A,FALSE,"FY97 BY QTR"}</definedName>
    <definedName name="wrn.FOXNEW." hidden="1">{"New",#N/A,FALSE,"FOXOUT"}</definedName>
    <definedName name="wrn.Full._.Print._.Out."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Full._.Print._.Out.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GCIall." hidden="1">{"gcicash",#N/A,FALSE,"GCIINC";"gciinc",#N/A,FALSE,"GCIINC";"gciexclusa",#N/A,FALSE,"GCIINC";"usatdy",#N/A,FALSE,"GCIINC"}</definedName>
    <definedName name="wrn.HAYDEN." hidden="1">{#N/A,#N/A,FALSE,"E2 Variance";#N/A,#N/A,FALSE,"Summary";#N/A,#N/A,FALSE,"Summary by Region";#N/A,#N/A,FALSE,"Cable_SPM";#N/A,#N/A,FALSE,"DBS";#N/A,#N/A,FALSE,"Telco";#N/A,#N/A,FALSE,"TVRO";#N/A,#N/A,FALSE,"SHO-TMC-YE";#N/A,#N/A,FALSE,"NC";#N/A,#N/A,FALSE,"NE";#N/A,#N/A,FALSE,"SC";#N/A,#N/A,FALSE,"SE";#N/A,#N/A,FALSE,"W";#N/A,#N/A,FALSE,"DTH"}</definedName>
    <definedName name="wrn.Hyg._.Acq." hidden="1">{#N/A,#N/A,FALSE,"main";#N/A,#N/A,FALSE,"100% Cash";#N/A,#N/A,FALSE,"100% Stock"}</definedName>
    <definedName name="wrn.IMAALL." hidden="1">{"ALL",#N/A,FALSE,"IMAOUT"}</definedName>
    <definedName name="wrn.INF.._.DE._.GESTION."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riall." hidden="1">{"kricash",#N/A,FALSE,"INC";"kriinc",#N/A,FALSE,"INC";"krimiami",#N/A,FALSE,"INC";"kriother",#N/A,FALSE,"INC";"kripapers",#N/A,FALSE,"INC"}</definedName>
    <definedName name="wrn.Kvartalsrappor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wrn.MANAGEMENT._.ACCOUNTS." hidden="1">{#N/A,#N/A,FALSE,"I";#N/A,#N/A,FALSE,"J";#N/A,#N/A,FALSE,"K";#N/A,#N/A,FALSE,"L";#N/A,#N/A,FALSE,"M";#N/A,#N/A,FALSE,"N";#N/A,#N/A,FALSE,"O"}</definedName>
    <definedName name="wrn.MCEALL." hidden="1">{"All",#N/A,FALSE,"MCEOUT"}</definedName>
    <definedName name="wrn.mhpall." hidden="1">{"mhpcash",#N/A,FALSE,"MHPNEWX";"mhpinc",#N/A,FALSE,"MHPNEWX";"mhptax",#N/A,FALSE,"MHPNEWX";"mhpbroad",#N/A,FALSE,"MHPNEWX";"mhpeduc",#N/A,FALSE,"MHPNEWX";"mhpfin",#N/A,FALSE,"MHPNEWX";"mhpinfo",#N/A,FALSE,"MHPNEWX"}</definedName>
    <definedName name="wrn.Monthly._.Reports." hidden="1">{"Nil","Nil",FALSE,"Detail P&amp;L-M";"Nil","Nil",FALSE,"Dep &amp; Amort-M";"Nil","Nil",FALSE,"Equity-M";"Nil","Nil",FALSE,"Debt &amp; Cash Flow-M";"Nil","Nil",FALSE,"Interest-M"}</definedName>
    <definedName name="wrn.MTV._.Affiliate." hidden="1">{#N/A,#N/A,FALSE,"Sheet2"}</definedName>
    <definedName name="wrn.NetSummary." hidden="1">{"netincome",#N/A,TRUE,"SEG_LRP";"netcashflow",#N/A,TRUE,"SEG_LRP";"title",#N/A,TRUE,"SEG_LRP"}</definedName>
    <definedName name="wrn.NLIALL." hidden="1">{"All",#N/A,FALSE,"NLIOUT"}</definedName>
    <definedName name="wrn.NVIALL." hidden="1">{"All",#N/A,FALSE,"NVIOUT"}</definedName>
    <definedName name="wrn.nytaann." hidden="1">{"nytacash",#N/A,FALSE,"GLOBEINC";"nytainc",#N/A,FALSE,"GLOBEINC";"nytanyt",#N/A,FALSE,"GLOBEINC";"nytareg",#N/A,FALSE,"GLOBEINC";"nytaglobe",#N/A,FALSE,"GLOBEINC";"nytapprttl",#N/A,FALSE,"GLOBEINC"}</definedName>
    <definedName name="wrn.Outdoordetail."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wrn.OUTPUT." hidden="1">{"DCF","UPSIDE CASE",FALSE,"Sheet1";"DCF","BASE CASE",FALSE,"Sheet1";"DCF","DOWNSIDE CASE",FALSE,"Sheet1"}</definedName>
    <definedName name="wrn.PATALL." hidden="1">{"all",#N/A,FALSE,"PATOUT"}</definedName>
    <definedName name="wrn.PATNEW." hidden="1">{"new",#N/A,FALSE,"PATOUT"}</definedName>
    <definedName name="wrn.PLFORECAST." hidden="1">{"CY",#N/A,FALSE,"FORECAST";"PAYROLL",#N/A,FALSE,"FORECAST";"REC",#N/A,FALSE,"FORECAST";"SALES",#N/A,FALSE,"FORECAST"}</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NT." hidden="1">{#N/A,#N/A,FALSE,"CONSUMER";#N/A,#N/A,FALSE,"OAP";#N/A,#N/A,FALSE,"PROMOTIONS";#N/A,#N/A,FALSE,"AFFILIATE";#N/A,#N/A,FALSE,"SPONSORSHIP";#N/A,#N/A,FALSE,"CP";#N/A,#N/A,FALSE,"ASM";#N/A,#N/A,FALSE,"HQ";#N/A,#N/A,FALSE,"SUMMARY"}</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CK." hidden="1">{"LAZCK1",#N/A,FALSE,"LAZ";"MDZCK1",#N/A,FALSE,"MDZ";"MEZCK1",#N/A,FALSE,"MEZ";"MIZCK1",#N/A,FALSE,"MIZ";"NCZCK1",#N/A,FALSE,"NCZ";"OKZCK1",#N/A,FALSE,"OKZ";"WVZCK1",#N/A,FALSE,"WVZ"}</definedName>
    <definedName name="wrn.Printing._.the._.transactions._.sheets." hidden="1">{#N/A,#N/A,FALSE,"Eastern";#N/A,#N/A,FALSE,"Western"}</definedName>
    <definedName name="wrn.printqtr." hidden="1">{"nytasecond",#N/A,FALSE,"NYTQTRS";"nytafirst",#N/A,FALSE,"NYTQTRS";"nytathird",#N/A,FALSE,"NYTQTRS";"nytafourth",#N/A,FALSE,"NYTQTRS";"nytafull",#N/A,FALSE,"NYTQTRS"}</definedName>
    <definedName name="wrn.PRINTWS." hidden="1">{"LAZWS1",#N/A,FALSE,"LAZ";"MDZWS1",#N/A,FALSE,"MDZ";"MEZWS1",#N/A,FALSE,"MEZ";"MIZWS1",#N/A,FALSE,"MIZ";"NCZWS1",#N/A,FALSE,"NCZ";"OKZWS1",#N/A,FALSE,"OKZ";"WVZWS1",#N/A,FALSE,"WVZ"}</definedName>
    <definedName name="wrn.PROVIDERSUMRPT." hidden="1">{#N/A,#N/A,FALSE,"AEI";#N/A,#N/A,FALSE,"BBC";#N/A,#N/A,FALSE,"ART";#N/A,#N/A,FALSE,"Bloomberg";#N/A,#N/A,FALSE,"Cinecanal";#N/A,#N/A,FALSE,"Telemundo Intn'l";#N/A,#N/A,FALSE,"Telemundo PR";#N/A,#N/A,FALSE,"CL@SE";#N/A,#N/A,FALSE,"Cronica TV";#N/A,#N/A,FALSE,"Music Choice";#N/A,#N/A,FALSE,"Discoveryal";#N/A,#N/A,FALSE,"Discoveryall";#N/A,#N/A,FALSE,"Disney ";#N/A,#N/A,FALSE,"Disney-BR";#N/A,#N/A,FALSE,"Disney - PR";#N/A,#N/A,FALSE,"E! PR";#N/A,#N/A,FALSE,"ESPN - PR";#N/A,#N/A,FALSE,"ESPN ";#N/A,#N/A,FALSE,"ESPN2";#N/A,#N/A,FALSE,"ESPN-Brasil";#N/A,#N/A,FALSE,"Film Zone";#N/A,#N/A,FALSE,"Gems";#N/A,#N/A,FALSE,"Hallmark";#N/A,#N/A,FALSE,"HBO Basic all";#N/A,#N/A,FALSE,"HBO_Ole(P)";#N/A,#N/A,FALSE,"HBOSouth(P) Flat Fee";#N/A,#N/A,FALSE,"HBO PR ";#N/A,#N/A,FALSE,"Showtime - PR";#N/A,#N/A,FALSE,"HTV";#N/A,#N/A,FALSE,"Imagen";#N/A,#N/A,FALSE,"Lifetime";#N/A,#N/A,FALSE,"Infinito";#N/A,#N/A,FALSE,"MGM ";#N/A,#N/A,FALSE,"Casa Club";#N/A,#N/A,FALSE,"MTV_Latino";#N/A,#N/A,FALSE,"MTV_Brasil";#N/A,#N/A,FALSE,"MuchMusic";#N/A,#N/A,FALSE,"MVS-Multipremier";#N/A,#N/A,FALSE,"MVS-ZAZ";#N/A,#N/A,FALSE,"MVS-Antena3";#N/A,#N/A,FALSE,"MVS-CineLatino";#N/A,#N/A,FALSE,"MVS-MAS&amp;MC";#N/A,#N/A,FALSE,"NHK";#N/A,#N/A,FALSE,"Nickelodeon PR";#N/A,#N/A,FALSE,"Nickelodeon";#N/A,#N/A,FALSE,"Locomotion-ODC";#N/A,#N/A,FALSE,"Playboy";#N/A,#N/A,FALSE,"RTVE- TVE";#N/A,#N/A,FALSE,"TU Acquisition";#N/A,#N/A,FALSE,"Turner II";#N/A,#N/A,FALSE,"Turner I";#N/A,#N/A,FALSE,"TVA";#N/A,#N/A,FALSE,"TV5";#N/A,#N/A,FALSE,"USA";#N/A,#N/A,FALSE,"USA Brasil ";#N/A,#N/A,FALSE,"USA - PR";#N/A,#N/A,FALSE,"TVN_CHILE";#N/A,#N/A,FALSE,"Venevision";#N/A,#N/A,FALSE,"Weather Channel";#N/A,#N/A,FALSE,"Venus";#N/A,#N/A,FALSE,"Band News";#N/A,#N/A,FALSE,"CMT Brasil";#N/A,#N/A,FALSE,"PR Networks";#N/A,#N/A,FALSE,"A&amp;E - PR";#N/A,#N/A,FALSE,"Disney ";#N/A,#N/A,FALSE,"Eurochannel";#N/A,#N/A,FALSE,"HBO Basic all";#N/A,#N/A,FALSE,"HBO_Ole(P)"}</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tr." hidden="1">{"byqtr",#N/A,FALSE,"Worksheet"}</definedName>
    <definedName name="wrn.Quarterly._.Reports."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ly1." hidden="1">{#N/A,#N/A,FALSE,"Budget96 Revised"}</definedName>
    <definedName name="wrn.raport._.rtl." hidden="1">{#N/A,#N/A,FALSE,"teleshopping";#N/A,#N/A,FALSE,"Promo barter1";#N/A,#N/A,FALSE,"cash";#N/A,#N/A,FALSE,"TOTAL cash + promo"}</definedName>
    <definedName name="wrn.REPORT." hidden="1">{"one",#N/A,FALSE,"SNIP&amp;L_2";"two",#N/A,FALSE,"SNIP&amp;L_2";"three",#N/A,FALSE,"SNIP&amp;L_2";"four",#N/A,FALSE,"SNIP&amp;L_2";"five",#N/A,FALSE,"SNIP&amp;L_2";"six",#N/A,FALSE,"SNIP&amp;L_2";"seven",#N/A,FALSE,"SNIP&amp;L_2";"eight",#N/A,FALSE,"SNIP&amp;L_2";"nine",#N/A,FALSE,"SNIP&amp;L_2"}</definedName>
    <definedName name="wrn.Revenue." hidden="1">{"Revenue1",#N/A,TRUE,"SEG_LRP";"revenue2",#N/A,TRUE,"SEG_LRP";"revenue3",#N/A,TRUE,"SEG_LRP";"revenue4",#N/A,TRUE,"SEG_LRP"}</definedName>
    <definedName name="wrn.review._.template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wrn.Rogers." hidden="1">{"1",#N/A,FALSE,"Presentation Sheet";"2",#N/A,FALSE,"Presentation Sheet";"3",#N/A,FALSE,"Presentation Sheet";"4",#N/A,FALSE,"Presentation Sheet";"5",#N/A,FALSE,"Presentation Sheet";"6",#N/A,FALSE,"Presentation Sheet";"7",#N/A,FALSE,"Presentation Sheet";"8",#N/A,FALSE,"Presentation Sheet";"9",#N/A,FALSE,"Presentation Sheet";"10",#N/A,FALSE,"Presentation Sheet";"11",#N/A,FALSE,"Presentation Sheet";"12",#N/A,FALSE,"Presentation Sheet";"13",#N/A,FALSE,"Presentation Sheet";"14",#N/A,FALSE,"Presentation Sheet"}</definedName>
    <definedName name="wrn.Royalty."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wrn.SCA._.Acq.." hidden="1">{#N/A,#N/A,FALSE,"main";#N/A,#N/A,FALSE,"Pooling";#N/A,#N/A,FALSE,"Purchase"}</definedName>
    <definedName name="wrn.SCA._.AcqDisv." hidden="1">{#N/A,#N/A,FALSE,"main";#N/A,#N/A,FALSE,"Purchase"}</definedName>
    <definedName name="wrn.SEGI._.1993._.FTC._.382._.PACKAGE." hidden="1">{#N/A,#N/A,TRUE,"TAX NO BIG";#N/A,#N/A,TRUE,"SOURCED TI";#N/A,#N/A,TRUE,"INTEREST";#N/A,#N/A,TRUE,"BIGS";#N/A,#N/A,TRUE,"ASP";#N/A,#N/A,TRUE,"EVERGN";#N/A,#N/A,TRUE,"HPI";#N/A,#N/A,TRUE,"IMAGE ED";#N/A,#N/A,TRUE,"LAUREL'S";#N/A,#N/A,TRUE,"SFI";#N/A,#N/A,TRUE,"SSN";#N/A,#N/A,TRUE,"STI";#N/A,#N/A,TRUE,"TORAND";#N/A,#N/A,TRUE,"WVE"}</definedName>
    <definedName name="wrn.Short._.Form._.Print._.Out." hidden="1">{"Summary",#N/A,TRUE,"Summary";"Assumptions",#N/A,TRUE,"Assumptions";"Combined (Short)",#N/A,TRUE,"Combined Group"}</definedName>
    <definedName name="wrn.Short._.Form._.Print._.Out._1" hidden="1">{"Summary",#N/A,TRUE,"Summary";"Assumptions",#N/A,TRUE,"Assumptions";"Combined (Short)",#N/A,TRUE,"Combined Group"}</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hidden="1">{"FCB_ALL",#N/A,FALSE,"FCB";"GREY_ALL",#N/A,FALSE,"GREY"}</definedName>
    <definedName name="wrn.SUB_Report."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rn.sum._.ops." hidden="1">{"schedule",#N/A,FALSE,"Sum Op's";"input area",#N/A,FALSE,"Sum Op's"}</definedName>
    <definedName name="wrn.SUMMARY." hidden="1">{"title",#N/A,TRUE,"SEG_LRP";"netincome",#N/A,TRUE,"SEG_LRP";"netcashflow",#N/A,TRUE,"SEG_LRP";"Exprec",#N/A,TRUE,"SEG_LRP";"TitleRec",#N/A,TRUE,"SEG_LRP";"cashrec",#N/A,TRUE,"SEG_LRP"}</definedName>
    <definedName name="wrn.Summary._.Schedules." hidden="1">{#N/A,#N/A,FALSE,"VHS Rental Summary";#N/A,#N/A,FALSE,"DVD Rental Summary";#N/A,#N/A,FALSE,"Sell Through VHS Summary";#N/A,#N/A,FALSE,"Sell Through DVD Summary"}</definedName>
    <definedName name="wrn.Summary._1" hidden="1">{"Summary",#N/A,FALSE,"Summary"}</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test." hidden="1">{#N/A,#N/A,FALSE,"Data Collection"}</definedName>
    <definedName name="wrn.Title." hidden="1">{"title",#N/A,TRUE,"SEG_LRP"}</definedName>
    <definedName name="wrn.TMCALL." hidden="1">{"tmccash",#N/A,FALSE,"INCX";"tmcinc",#N/A,FALSE,"INCX";"tmcpretx",#N/A,FALSE,"INCX";"tmcadrev",#N/A,FALSE,"INCX";"tmcbooks",#N/A,FALSE,"INCX"}</definedName>
    <definedName name="wrn.trball." hidden="1">{"trbcash",#N/A,FALSE,"INCPF";"trbinc",#N/A,FALSE,"INCPF";"trbchic",#N/A,FALSE,"INCPF";"trbadrev",#N/A,FALSE,"INCPF";"trbstns",#N/A,FALSE,"INCPF";"trbtvstns",#N/A,FALSE,"INCPF"}</definedName>
    <definedName name="wrn.Ultimate." hidden="1">{"Ultimate1",#N/A,TRUE,"SEG_LRP";"Ultimate2",#N/A,TRUE,"SEG_LRP";"Ultimate3",#N/A,TRUE,"SEG_LRP"}</definedName>
    <definedName name="wrn.UNINEW." hidden="1">{"New",#N/A,FALSE,"UNIOUT"}</definedName>
    <definedName name="wrn.UPLIFTS." hidden="1">{#N/A,#N/A,FALSE,"Sheet1"}</definedName>
    <definedName name="wrn.WEEKLY." hidden="1">{#N/A,#N/A,FALSE,"Nat";#N/A,#N/A,FALSE,"Syd";#N/A,#N/A,FALSE,"Mel";#N/A,#N/A,FALSE,"Bri";#N/A,#N/A,FALSE,"Adel";#N/A,#N/A,FALSE,"Pth";#N/A,#N/A,FALSE,"NZ"}</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poall." hidden="1">{"wpocash",#N/A,FALSE,"WPOALLT";"wpoinc",#N/A,FALSE,"WPOALLT";"wpoexcl",#N/A,FALSE,"WPOALLT";"wpocable",#N/A,FALSE,"WPOALLT";"wpobroad",#N/A,FALSE,"WPOALLT";"wpopost",#N/A,FALSE,"WPOALLT";"wponwsweek",#N/A,FALSE,"WPOALLT"}</definedName>
    <definedName name="wrn.Yearly._.Reports." hidden="1">{"CashFlow","Nil",FALSE,"Yearly Reports-Y";"Revenue_OI","Nil",FALSE,"Yearly Reports-Y";"MTVNChannelComp","Nil",FALSE,"Yearly Reports-Y"}</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a.test" hidden="1">{#N/A,#N/A,FALSE,"Data Collection"}</definedName>
    <definedName name="WS">#REF!</definedName>
    <definedName name="wswswqsqw" hidden="1">{#N/A,#N/A,FALSE,"main";#N/A,#N/A,FALSE,"Purchase"}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Domestic." hidden="1">{TRUE,TRUE,-1.25,-15.5,579.75,345.75,FALSE,TRUE,TRUE,TRUE,0,1,#N/A,1,#N/A,10.03125,26.35,1,FALSE,FALSE,3,TRUE,1,FALSE,100,"Swvu.Domestic.","ACwvu.Domestic.",#N/A,FALSE,FALSE,0.25,0.25,1.39,0.25,2,"&amp;L&amp;""Arial,Bold""&amp;8&amp;D
&amp;T&amp;C&amp;""Arial,Bold""&amp;16Simon and Schuster - Consumer Group
Abbreviated Profit and Loss Statement
Month ended, May 1996&amp;R&amp;""Arial,Bold""&amp;8(000's omitted)
Favorable / (Unfavorable)","",TRUE,TRUE,FALSE,FALSE,1,#N/A,1,1,"=R1C1:R40C16",FALSE,#N/A,"Cwvu.Domestic.",FALSE,FALSE,FALSE,1,#N/A,#N/A,FALSE,FALSE,TRUE,TRUE,TRUE}</definedName>
    <definedName name="wvu.Final._.Day._.1."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inal._.Day._.2."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ull."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Full2."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ss"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www" hidden="1">{#N/A,#N/A,FALSE,"VarExp";#N/A,#N/A,FALSE,"Mth-Affiliate";#N/A,#N/A,FALSE,"Qtr";#N/A,#N/A,FALSE,"YTD-Affiliate";#N/A,#N/A,FALSE,"Var-Key1";#N/A,#N/A,FALSE,"Var-Key2";#N/A,#N/A,FALSE,"Var-Other"}</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hidden="1">{#N/A,#N/A,FALSE,"E2 Variance";#N/A,#N/A,FALSE,"Summary";#N/A,#N/A,FALSE,"Summary by Region";#N/A,#N/A,FALSE,"Cable_SPM";#N/A,#N/A,FALSE,"DBS";#N/A,#N/A,FALSE,"Telco";#N/A,#N/A,FALSE,"TVRO";#N/A,#N/A,FALSE,"SHO-TMC-YE";#N/A,#N/A,FALSE,"NC";#N/A,#N/A,FALSE,"NE";#N/A,#N/A,FALSE,"SC";#N/A,#N/A,FALSE,"SE";#N/A,#N/A,FALSE,"W";#N/A,#N/A,FALSE,"DTH"}</definedName>
    <definedName name="x" hidden="1">{"title",#N/A,TRUE,"SEG_LRP"}</definedName>
    <definedName name="XLSIMDATA" hidden="1">{"Data","'99-02 No Tax Deals'!$D$176:$AT$176","Lifetime Profit Comparison","True","False","False"}</definedName>
    <definedName name="XLSIMPARAM" hidden="1">{"Param","'Sim Array'!$E$13","'Sim Array'!$E$4","100","1","2","1","'Sim Array'!$J$4","'Sim Array'!$J$5:$J$11","'Sim Array'!$J$5"}</definedName>
    <definedName name="XLSIMSIM" hidden="1">{"Sim",2,"Better (Worse) LP with ABN","'Sim Array'!$E$17","ABN Results","'Sim Array'!$F$17","1","3","1,000","1"}</definedName>
    <definedName name="XLSIMSIM_sub_1" hidden="1">"={""Sim"",43,""Blues"",""'99-02 No Tax Deals'!$D$176"",""Payback"",""'99-02 No Tax Deals'!$E$176"",""Towners"",""'99-02 No Tax Deals'!$F$176"",""Daughter"",""'99-02 No Tax Deals'!$G$176"",""Park"",""'99-02 No Tax Deals'!$H$176"",""Bride"",""'99-02 No"</definedName>
    <definedName name="XLSIMSIM_sub_2" hidden="1">" Tax Deals'!$I$176"",""Jeopardy"",""'99-02 No Tax Deals'!$J$176"",""Superstar"",""'99-02 No Tax Deals'!$K$176"",""Out The Dead"",""'99-02 No Tax Deals'!$L$176"",""Hollow"",""'99-02 No Tax Deals'!$M$176"","" Ashes"",""'99-02 No Tax Deals'!$N$176"",""M"</definedName>
    <definedName name="XLSIMSIM_sub_3" hidden="1">"r. Ripley"",""'99-02 No Tax Deals'!$O$176"",""Snow Day"",""'99-02 No Tax Deals'!$P$176"",""Boys"",""'99-02 No Tax Deals'!$Q$176"",""Thing"",""'99-02 No Tax Deals'!$R$176"",""Engagement"",""'99-02 No Tax Deals'!$S$176"",""Impossible II"",""'99-02 No T"</definedName>
    <definedName name="XLSIMSIM_sub_4" hidden="1">"ax Deals'!$T$176"",""Shaft"",""'99-02 No Tax Deals'!$U$176"",""Child"",""'99-02 No Tax Deals'!$V$176"",""Numbers"",""'99-02 No Tax Deals'!$W$176"",""Rugrats II"",""'99-02 No Tax Deals'!$X$176"",""Want"",""'99-02 No Tax Deals'!$Y$176"",""Last Dance"","</definedName>
    <definedName name="XLSIMSIM_sub_5" hidden="1">"""'99-02 No Tax Deals'!$Z$176"",""Earth"",""'99-02 No Tax Deals'!$AA$176"",""A Spider"",""'99-02 No Tax Deals'!$AB$176"",""Tomb Raider"",""'99-02 No Tax Deals'!$AC$176"",""Rat Race"",""'99-02 No Tax Deals'!$AD$176"",""Hardball"",""'99-02 No Tax Deals"</definedName>
    <definedName name="XLSIMSIM_sub_6" hidden="1">"'!$AE$176"",""Zoolander"",""'99-02 No Tax Deals'!$AF$176"",""Disturbance"",""'99-02 No Tax Deals'!$AG$176"",""Sky"",""'99-02 No Tax Deals'!$AH$176"",""Neutron"",""'99-02 No Tax Deals'!$AI$176"",""County"",""'99-02 No Tax Deals'!$AJ$176"",""Soldiers"""</definedName>
    <definedName name="XLSIMSIM_sub_7" hidden="1">",""'99-02 No Tax Deals'!$AK$176"",""Clockstoppers"",""'99-02 No Tax Deals'!$AL$176"",""Lanes"",""'99-02 No Tax Deals'!$AM$176"",""All Fears"",""'99-02 No Tax Deals'!$AN$176"",""Feathers"",""'99-02 No Tax Deals'!$AO$176"",""Abandon"",""'99-02 No Tax D"</definedName>
    <definedName name="XLSIMSIM_sub_8" hidden="1">"eals'!$AP$176"",""Ops"",""'99-02 No Tax Deals'!$AQ$176"",""Nemesis"",""'99-02 No Tax Deals'!$AR$176"",""Thornberrys"",""'99-02 No Tax Deals'!$AS$176"",""The Hours"",""'99-02 No Tax Deals'!$AT$176"",""1"",""4"",""10,000"",""0""}"</definedName>
    <definedName name="xx" hidden="1">{#N/A,#N/A,FALSE,"Sheet1"}</definedName>
    <definedName name="y" hidden="1">{"cost1",#N/A,TRUE,"SEG_LRP";"cost2",#N/A,TRUE,"SEG_LRP";"cost3",#N/A,TRUE,"SEG_LRP";"cost4",#N/A,TRUE,"SEG_LRP"}</definedName>
    <definedName name="yes">#REF!</definedName>
    <definedName name="ytej" hidden="1">{"cap_structure",#N/A,FALSE,"Graph-Mkt Cap";"price",#N/A,FALSE,"Graph-Price";"ebit",#N/A,FALSE,"Graph-EBITDA";"ebitda",#N/A,FALSE,"Graph-EBITDA"}</definedName>
    <definedName name="yukl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yy" hidden="1">#REF!</definedName>
    <definedName name="z"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Z_041082E4_BAE1_11D2_9AC2_0060B01A86D3_.wvu.Rows" hidden="1">#REF!,#REF!,#REF!</definedName>
    <definedName name="Z_0A9A1112_89FF_11D2_B72B_0060B01A86D3_.wvu.Rows" hidden="1">#REF!,#REF!,#REF!</definedName>
    <definedName name="Z_0F839794_ABCD_11D2_9AAC_0060B01A86D3_.wvu.Rows" hidden="1">#REF!,#REF!,#REF!</definedName>
    <definedName name="Z_129EDDC8_A64D_11D2_9AA7_0060B01A86D3_.wvu.Rows" hidden="1">#REF!,#REF!,#REF!</definedName>
    <definedName name="Z_13CECB04_AFAD_11D2_9AAE_0060B01A86D3_.wvu.Rows" hidden="1">#REF!,#REF!,#REF!</definedName>
    <definedName name="Z_143C4E9B_2891_11D2_9848_0060B0C335C0_.wvu.Rows" hidden="1">#REF!,#REF!,#REF!</definedName>
    <definedName name="Z_1A6F8E44_A967_11D2_9AAA_0060B01A86D3_.wvu.Rows" hidden="1">#REF!,#REF!,#REF!</definedName>
    <definedName name="Z_1DD75AE5_778A_11D1_A5E2_006097839A6D_.wvu.Rows" hidden="1">#REF!,#REF!,#REF!</definedName>
    <definedName name="Z_201A3FA8_BA17_11D2_9AC1_0060B01A86D3_.wvu.Rows" hidden="1">#REF!,#REF!,#REF!</definedName>
    <definedName name="Z_2A5F48F4_AAF7_11D2_9AAB_0060B01A86D3_.wvu.Rows" hidden="1">#REF!,#REF!,#REF!</definedName>
    <definedName name="Z_2A5F48FC_AAF7_11D2_9AAB_0060B01A86D3_.wvu.Rows" hidden="1">#REF!,#REF!,#REF!</definedName>
    <definedName name="Z_2B037F34_ACA1_11D2_9AAD_0060B01A86D3_.wvu.Rows" hidden="1">#REF!,#REF!,#REF!</definedName>
    <definedName name="Z_37CF3396_6CDE_11D2_98C1_0060B0C335C0_.wvu.Rows" hidden="1">#REF!,#REF!,#REF!</definedName>
    <definedName name="Z_37D0A590_8B8C_11D2_B72D_0060B01A86D3_.wvu.Rows" hidden="1">#REF!,#REF!,#REF!</definedName>
    <definedName name="Z_37D0A594_8B8C_11D2_B72D_0060B01A86D3_.wvu.Rows" hidden="1">#REF!,#REF!,#REF!</definedName>
    <definedName name="Z_39F6E7C0_7FC3_11D2_B726_0060B01A86D3_.wvu.Rows" hidden="1">#REF!,#REF!,#REF!</definedName>
    <definedName name="Z_3CEC88C5_BAAF_11D2_9AC2_0060B01A86D3_.wvu.Rows" hidden="1">#REF!,#REF!,#REF!</definedName>
    <definedName name="Z_660825E1_8DE7_11D2_B06B_0060B0C335C0_.wvu.Rows" hidden="1">#REF!,#REF!,#REF!</definedName>
    <definedName name="Z_72F0216F_892C_11D2_B72A_0060B01A86D3_.wvu.Rows" hidden="1">#REF!,#REF!,#REF!</definedName>
    <definedName name="Z_72F02173_892C_11D2_B72A_0060B01A86D3_.wvu.Rows" hidden="1">#REF!,#REF!,#REF!</definedName>
    <definedName name="Z_75377209_DBB4_11D2_9AEC_0060B0EF0290_.wvu.Cols" hidden="1">#REF!,#REF!</definedName>
    <definedName name="Z_7537720D_DBB4_11D2_9AEC_0060B0EF0290_.wvu.Cols" hidden="1">#REF!,#REF!</definedName>
    <definedName name="Z_75983B74_A70B_11D2_9AA8_0060B01A86D3_.wvu.Rows" hidden="1">#REF!,#REF!,#REF!</definedName>
    <definedName name="Z_76165936_B186_4FAC_B02B_FD719F6A0D80_.wvu.FilterData" hidden="1">#REF!</definedName>
    <definedName name="Z_7FD4AC48_BB75_11D2_9AC2_0060B01A86D3_.wvu.Rows" hidden="1">#REF!,#REF!,#REF!</definedName>
    <definedName name="Z_88D3E372_8EBD_11D2_B731_0060B01A86D3_.wvu.Rows" hidden="1">#REF!,#REF!,#REF!</definedName>
    <definedName name="Z_A2DB8AE2_8DDE_11D2_B06A_0060B0C335C0_.wvu.Rows" hidden="1">#REF!,#REF!,#REF!</definedName>
    <definedName name="Z_A34462A5_C2B0_11D2_9AD9_0060B0EF0290_.wvu.Cols" hidden="1">#REF!,#REF!</definedName>
    <definedName name="Z_A34462AD_C2B0_11D2_9AD9_0060B0EF0290_.wvu.Cols" hidden="1">#REF!,#REF!</definedName>
    <definedName name="Z_A34462B6_C2B0_11D2_9AD9_0060B0EF0290_.wvu.Cols" hidden="1">#REF!,#REF!</definedName>
    <definedName name="Z_A34462BE_C2B0_11D2_9AD9_0060B0EF0290_.wvu.Cols" hidden="1">#REF!,#REF!</definedName>
    <definedName name="Z_A34462C7_C2B0_11D2_9AD9_0060B0EF0290_.wvu.Cols" hidden="1">#REF!,#REF!</definedName>
    <definedName name="Z_A34462CF_C2B0_11D2_9AD9_0060B0EF0290_.wvu.Cols" hidden="1">#REF!,#REF!</definedName>
    <definedName name="Z_A4E7C551_1730_11D2_982E_0060B0C335C0_.wvu.Rows" hidden="1">#REF!,#REF!,#REF!</definedName>
    <definedName name="Z_AC4D01CD_9364_11D2_B079_0060B0C335C0_.wvu.Rows" hidden="1">#REF!,#REF!,#REF!</definedName>
    <definedName name="Z_B1A80360_8F78_11D2_B733_0060B01A86D3_.wvu.Rows" hidden="1">#REF!,#REF!,#REF!</definedName>
    <definedName name="Z_B1A80365_8F78_11D2_B733_0060B01A86D3_.wvu.Rows" hidden="1">#REF!,#REF!,#REF!</definedName>
    <definedName name="Z_B1A8036C_8F78_11D2_B733_0060B01A86D3_.wvu.Rows" hidden="1">#REF!,#REF!,#REF!</definedName>
    <definedName name="Z_B3DD4A14_AA2E_11D2_9AAA_0060B01A86D3_.wvu.Rows" hidden="1">#REF!,#REF!,#REF!</definedName>
    <definedName name="Z_B3DD4A1C_AA2E_11D2_9AAA_0060B01A86D3_.wvu.Rows" hidden="1">#REF!,#REF!,#REF!</definedName>
    <definedName name="Z_E745A894_A578_11D2_9AA6_0060B01A86D3_.wvu.Rows" hidden="1">#REF!,#REF!,#REF!</definedName>
    <definedName name="Z_E745A89D_A578_11D2_9AA6_0060B01A86D3_.wvu.Rows" hidden="1">#REF!,#REF!,#REF!</definedName>
    <definedName name="Z_E745A8A3_A578_11D2_9AA6_0060B01A86D3_.wvu.Rows" hidden="1">#REF!,#REF!,#REF!</definedName>
    <definedName name="Z_E745A8A9_A578_11D2_9AA6_0060B01A86D3_.wvu.Rows" hidden="1">#REF!,#REF!,#REF!</definedName>
    <definedName name="Z_E75766B8_B78F_11D2_9AC0_0060B01A86D3_.wvu.Rows" hidden="1">#REF!,#REF!,#REF!</definedName>
    <definedName name="Z_E80C8D52_3DAE_11D2_986B_0060B0C335C0_.wvu.Rows" hidden="1">#REF!,#REF!,#REF!</definedName>
    <definedName name="Z_EC463A7F_166D_11D2_9829_0060B0C335C0_.wvu.Rows" hidden="1">#REF!,#REF!,#REF!</definedName>
    <definedName name="Z_F3804678_D0BD_11D2_9ADA_0060B01A86D3_.wvu.Rows" hidden="1">#REF!,#REF!,#REF!</definedName>
    <definedName name="Z_F68C1350_8AC1_11D2_B72C_0060B01A86D3_.wvu.Rows" hidden="1">#REF!,#REF!,#REF!</definedName>
    <definedName name="Z_F68C1357_8AC1_11D2_B72C_0060B01A86D3_.wvu.Rows" hidden="1">#REF!,#REF!,#REF!</definedName>
    <definedName name="Z_F68C135F_8AC1_11D2_B72C_0060B01A86D3_.wvu.Rows" hidden="1">#REF!,#REF!,#REF!</definedName>
    <definedName name="Z_F68C1363_8AC1_11D2_B72C_0060B01A86D3_.wvu.Rows" hidden="1">#REF!,#REF!,#REF!</definedName>
    <definedName name="Z_FA8C9E46_B98A_11D1_A5E2_006097839A6D_.wvu.Rows" hidden="1">#REF!,#REF!,#REF!</definedName>
    <definedName name="Z_FC6F7035_77D9_11D2_BA14_0060B01A86D3_.wvu.Rows" hidden="1">#REF!,#REF!,#REF!</definedName>
    <definedName name="zerosupp">#REF!</definedName>
    <definedName name="zsh" hidden="1">{"one",#N/A,FALSE,"SNIP&amp;L_2";"two",#N/A,FALSE,"SNIP&amp;L_2";"three",#N/A,FALSE,"SNIP&amp;L_2";"four",#N/A,FALSE,"SNIP&amp;L_2";"five",#N/A,FALSE,"SNIP&amp;L_2";"six",#N/A,FALSE,"SNIP&amp;L_2";"seven",#N/A,FALSE,"SNIP&amp;L_2";"eight",#N/A,FALSE,"SNIP&amp;L_2";"nine",#N/A,FALSE,"SNIP&amp;L_2"}</definedName>
    <definedName name="zx" hidden="1">{"Cover",#N/A,TRUE,"Cover Sheet";"Summary",#N/A,TRUE,"Summary";"Assumptions",#N/A,TRUE,"Assumptions";#N/A,#N/A,TRUE,"Broker Mean";"Acquirer",#N/A,TRUE,"A - Acquirer";"Target",#N/A,TRUE,"T-Target";"Combined (Full)",#N/A,TRUE,"Combined Group";#N/A,#N/A,TRUE,"Comp ROIC";#N/A,#N/A,TRUE,"Sensitivity";#N/A,#N/A,TRUE,"Credit Graph";#N/A,#N/A,TRUE,"Debt Schedule"}</definedName>
    <definedName name="zz" hidden="1">{#N/A,#N/A,FALSE,"VarExp";#N/A,#N/A,FALSE,"Mth-Affiliate";#N/A,#N/A,FALSE,"Qtr";#N/A,#N/A,FALSE,"YTD-Affiliate";#N/A,#N/A,FALSE,"Var-Key1";#N/A,#N/A,FALSE,"Var-Key2";#N/A,#N/A,FALSE,"Var-Other"}</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1" i="22" l="1"/>
  <c r="AF33" i="22"/>
  <c r="AH33" i="22"/>
  <c r="AF35" i="13"/>
  <c r="AJ35" i="13"/>
  <c r="AC27" i="13"/>
  <c r="AF11" i="13"/>
  <c r="AJ11" i="13"/>
  <c r="AF13" i="13"/>
  <c r="AJ13" i="13"/>
  <c r="AJ15" i="13"/>
  <c r="AH15" i="13"/>
  <c r="AI15" i="11"/>
  <c r="AG15" i="11"/>
  <c r="AG29" i="12"/>
  <c r="AG33" i="12"/>
  <c r="AI31" i="12"/>
  <c r="AI27" i="12"/>
  <c r="AI25" i="12"/>
  <c r="AI29" i="12"/>
  <c r="AI33" i="12"/>
  <c r="AI23" i="12"/>
  <c r="AI21" i="12"/>
  <c r="AI19" i="12"/>
  <c r="AI17" i="12"/>
  <c r="AI15" i="12"/>
  <c r="AI13" i="12"/>
  <c r="AI11" i="12"/>
  <c r="AG23" i="12"/>
  <c r="AG17" i="12"/>
  <c r="AG15" i="12"/>
  <c r="AG13" i="12"/>
  <c r="AG11" i="12"/>
  <c r="AI13" i="11"/>
  <c r="AI17" i="11"/>
  <c r="AG34" i="11"/>
  <c r="AG32" i="11"/>
  <c r="AG27" i="11"/>
  <c r="AG23" i="11"/>
  <c r="AG13" i="11"/>
  <c r="AI25" i="11"/>
  <c r="AG25" i="11"/>
  <c r="AG17" i="11"/>
  <c r="AG31" i="10"/>
  <c r="AG29" i="10"/>
  <c r="AG27" i="10"/>
  <c r="AG25" i="10"/>
  <c r="AG23" i="10"/>
  <c r="AG15" i="10"/>
  <c r="AG13" i="10"/>
  <c r="AG11" i="10"/>
  <c r="AG21" i="10"/>
  <c r="AI21" i="10"/>
  <c r="AI23" i="10"/>
  <c r="AI25" i="10"/>
  <c r="AI27" i="10"/>
  <c r="AI29" i="10"/>
  <c r="AI31" i="10"/>
  <c r="AI33" i="10"/>
  <c r="AI19" i="10"/>
  <c r="AI17" i="10"/>
  <c r="AI15" i="10"/>
  <c r="AI13" i="10"/>
  <c r="AI11" i="10"/>
  <c r="AG33" i="10"/>
  <c r="AH17" i="22"/>
  <c r="AH15" i="22"/>
  <c r="AH13" i="22"/>
  <c r="AH11" i="22"/>
  <c r="AF15" i="22"/>
  <c r="AF13" i="22"/>
  <c r="AF11" i="22"/>
  <c r="AF29" i="22"/>
  <c r="AF27" i="22"/>
  <c r="AF25" i="22"/>
  <c r="AD33" i="22"/>
  <c r="AH29" i="22"/>
  <c r="AH27" i="22"/>
  <c r="AH25" i="22"/>
  <c r="AH31" i="22"/>
  <c r="AF17" i="22"/>
  <c r="AD25" i="9"/>
  <c r="AD17" i="9"/>
  <c r="AD27" i="9"/>
  <c r="AH39" i="8"/>
  <c r="AF17" i="8"/>
  <c r="AF31" i="8"/>
  <c r="AF33" i="8"/>
  <c r="AH33" i="8"/>
  <c r="AH31" i="8"/>
  <c r="AH29" i="8"/>
  <c r="AH27" i="8"/>
  <c r="AH25" i="8"/>
  <c r="AH17" i="8"/>
  <c r="AH15" i="8"/>
  <c r="AH13" i="8"/>
  <c r="AH11" i="8"/>
  <c r="AH33" i="5"/>
  <c r="AF31" i="5"/>
  <c r="AF33" i="5"/>
  <c r="AH31" i="5"/>
  <c r="AH29" i="5"/>
  <c r="AH27" i="5"/>
  <c r="AH25" i="5"/>
  <c r="AH15" i="5"/>
  <c r="AH13" i="5"/>
  <c r="AH11" i="5"/>
  <c r="AF17" i="5"/>
  <c r="AH17" i="5"/>
  <c r="AG33" i="21"/>
  <c r="AI31" i="21"/>
  <c r="AI29" i="21"/>
  <c r="AI27" i="21"/>
  <c r="AG27" i="21"/>
  <c r="AG17" i="21"/>
  <c r="AG15" i="21"/>
  <c r="AG13" i="21"/>
  <c r="AG11" i="21"/>
  <c r="AI11" i="21"/>
  <c r="AI13" i="21"/>
  <c r="AI15" i="21"/>
  <c r="AI17" i="21"/>
  <c r="AI19" i="21"/>
  <c r="AG19" i="21"/>
  <c r="AE48" i="1"/>
  <c r="AE46" i="1"/>
  <c r="AE44" i="1"/>
  <c r="AE40" i="1"/>
  <c r="AE33" i="1"/>
  <c r="AE21" i="1"/>
  <c r="AE19" i="1"/>
  <c r="AB40" i="1"/>
  <c r="W40" i="1"/>
  <c r="F33" i="12"/>
  <c r="T11" i="12"/>
  <c r="T13" i="12"/>
  <c r="T15" i="12"/>
  <c r="T17" i="12"/>
  <c r="T23" i="12"/>
  <c r="T33" i="12"/>
  <c r="R11" i="12"/>
  <c r="R13" i="12"/>
  <c r="R15" i="12"/>
  <c r="R17" i="12"/>
  <c r="R23" i="12"/>
  <c r="R33" i="12"/>
  <c r="N11" i="12"/>
  <c r="N13" i="12"/>
  <c r="N15" i="12"/>
  <c r="N17" i="12"/>
  <c r="N23" i="12"/>
  <c r="N33" i="12"/>
  <c r="L11" i="12"/>
  <c r="L13" i="12"/>
  <c r="L15" i="12"/>
  <c r="L17" i="12"/>
  <c r="L23" i="12"/>
  <c r="L33" i="12"/>
  <c r="J11" i="12"/>
  <c r="J13" i="12"/>
  <c r="J15" i="12"/>
  <c r="J17" i="12"/>
  <c r="J23" i="12"/>
  <c r="J33" i="12"/>
  <c r="H11" i="12"/>
  <c r="H13" i="12"/>
  <c r="H15" i="12"/>
  <c r="H17" i="12"/>
  <c r="H23" i="12"/>
  <c r="H33" i="12"/>
  <c r="AE29" i="21"/>
  <c r="AE27" i="21"/>
  <c r="W33" i="21"/>
  <c r="W27" i="11"/>
  <c r="AB46" i="1"/>
  <c r="AB44" i="1"/>
  <c r="AB23" i="11"/>
  <c r="W44" i="1"/>
  <c r="W23" i="11"/>
  <c r="AE23" i="11"/>
  <c r="W46" i="1"/>
  <c r="S13" i="22"/>
  <c r="Q13" i="22"/>
  <c r="M13" i="22"/>
  <c r="K13" i="22"/>
  <c r="I13" i="22"/>
  <c r="G13" i="22"/>
  <c r="E13" i="22"/>
  <c r="F17" i="21"/>
  <c r="J17" i="21"/>
  <c r="H17" i="21"/>
  <c r="T17" i="21"/>
  <c r="R17" i="21"/>
  <c r="N17" i="21"/>
  <c r="L17" i="21"/>
  <c r="O44" i="22"/>
  <c r="O42" i="22"/>
  <c r="P46" i="21"/>
  <c r="P44" i="21"/>
  <c r="P27" i="21"/>
  <c r="E17" i="22"/>
  <c r="E31" i="22"/>
  <c r="G17" i="22"/>
  <c r="G31" i="22"/>
  <c r="I17" i="22"/>
  <c r="I31" i="22"/>
  <c r="K17" i="22"/>
  <c r="K31" i="22"/>
  <c r="M17" i="22"/>
  <c r="M31" i="22"/>
  <c r="Q17" i="22"/>
  <c r="Q31" i="22"/>
  <c r="S17" i="22"/>
  <c r="S31" i="22"/>
  <c r="V17" i="22"/>
  <c r="V31" i="22"/>
  <c r="AA17" i="22"/>
  <c r="AA31" i="22"/>
  <c r="AD11" i="22"/>
  <c r="AD17" i="22"/>
  <c r="AD13" i="22"/>
  <c r="AD15" i="22"/>
  <c r="AD25" i="22"/>
  <c r="AD31" i="22"/>
  <c r="AD27" i="22"/>
  <c r="AD29" i="22"/>
  <c r="O31" i="22"/>
  <c r="O29" i="22"/>
  <c r="O27" i="22"/>
  <c r="O25" i="22"/>
  <c r="O17" i="22"/>
  <c r="O15" i="22"/>
  <c r="O13" i="22"/>
  <c r="O11" i="22"/>
  <c r="AB33" i="21"/>
  <c r="AB27" i="11"/>
  <c r="AE33" i="21"/>
  <c r="AE27" i="11"/>
  <c r="P31" i="21"/>
  <c r="AE31" i="21"/>
  <c r="J19" i="21"/>
  <c r="L19" i="21"/>
  <c r="N19" i="21"/>
  <c r="H19" i="21"/>
  <c r="R19" i="21"/>
  <c r="T19" i="21"/>
  <c r="W19" i="21"/>
  <c r="AB19" i="21"/>
  <c r="AE11" i="21"/>
  <c r="AE13" i="21"/>
  <c r="AE15" i="21"/>
  <c r="AE17" i="21"/>
  <c r="AE19" i="21"/>
  <c r="F19" i="21"/>
  <c r="P19" i="21"/>
  <c r="P17" i="21"/>
  <c r="P15" i="21"/>
  <c r="P13" i="21"/>
  <c r="P11" i="21"/>
  <c r="AA17" i="9"/>
  <c r="AA27" i="9"/>
  <c r="V17" i="9"/>
  <c r="V27" i="9"/>
  <c r="S17" i="9"/>
  <c r="Q17" i="9"/>
  <c r="M17" i="9"/>
  <c r="K17" i="9"/>
  <c r="I17" i="9"/>
  <c r="G17" i="9"/>
  <c r="G27" i="9"/>
  <c r="AC15" i="13"/>
  <c r="X15" i="13"/>
  <c r="AF15" i="13"/>
  <c r="X27" i="13"/>
  <c r="F15" i="13"/>
  <c r="AB11" i="12"/>
  <c r="AB13" i="12"/>
  <c r="W13" i="12"/>
  <c r="AE13" i="12"/>
  <c r="AB15" i="12"/>
  <c r="W15" i="12"/>
  <c r="AE15" i="12"/>
  <c r="AB17" i="12"/>
  <c r="AB29" i="12"/>
  <c r="W11" i="12"/>
  <c r="W17" i="12"/>
  <c r="AE17" i="12"/>
  <c r="W23" i="12"/>
  <c r="W33" i="12"/>
  <c r="W15" i="11"/>
  <c r="W13" i="11"/>
  <c r="W17" i="11"/>
  <c r="W29" i="12"/>
  <c r="AE31" i="12"/>
  <c r="AE27" i="12"/>
  <c r="AE25" i="12"/>
  <c r="AE21" i="12"/>
  <c r="AE19" i="12"/>
  <c r="AE11" i="12"/>
  <c r="AE23" i="12"/>
  <c r="AE33" i="12"/>
  <c r="AE29" i="12"/>
  <c r="F23" i="12"/>
  <c r="F29" i="12"/>
  <c r="AB32" i="11"/>
  <c r="W32" i="11"/>
  <c r="AB13" i="11"/>
  <c r="AE13" i="11"/>
  <c r="F17" i="11"/>
  <c r="AB31" i="10"/>
  <c r="W31" i="10"/>
  <c r="AE31" i="10"/>
  <c r="AB29" i="10"/>
  <c r="W29" i="10"/>
  <c r="AE29" i="10"/>
  <c r="AB27" i="10"/>
  <c r="W27" i="10"/>
  <c r="AE27" i="10"/>
  <c r="AB25" i="10"/>
  <c r="W25" i="10"/>
  <c r="AE25" i="10"/>
  <c r="AB23" i="10"/>
  <c r="W23" i="10"/>
  <c r="AE23" i="10"/>
  <c r="AE19" i="10"/>
  <c r="AE17" i="10"/>
  <c r="AA25" i="9"/>
  <c r="V25" i="9"/>
  <c r="AA31" i="8"/>
  <c r="AA33" i="8"/>
  <c r="AB13" i="10"/>
  <c r="AA17" i="8"/>
  <c r="V31" i="8"/>
  <c r="V33" i="8"/>
  <c r="W13" i="10"/>
  <c r="V17" i="8"/>
  <c r="AA31" i="5"/>
  <c r="AA17" i="5"/>
  <c r="V31" i="5"/>
  <c r="V17" i="5"/>
  <c r="F21" i="10"/>
  <c r="F33" i="10"/>
  <c r="F40" i="1"/>
  <c r="F19" i="1"/>
  <c r="F33" i="1"/>
  <c r="E31" i="5"/>
  <c r="E17" i="5"/>
  <c r="E33" i="5"/>
  <c r="E31" i="8"/>
  <c r="E17" i="8"/>
  <c r="E33" i="8"/>
  <c r="E17" i="9"/>
  <c r="E25" i="9"/>
  <c r="E27" i="9"/>
  <c r="E33" i="22"/>
  <c r="AD39" i="8"/>
  <c r="AD29" i="8"/>
  <c r="AD27" i="8"/>
  <c r="AD25" i="8"/>
  <c r="AD31" i="8"/>
  <c r="AD15" i="8"/>
  <c r="AD17" i="8"/>
  <c r="AD13" i="8"/>
  <c r="AD11" i="8"/>
  <c r="AD25" i="5"/>
  <c r="AD27" i="5"/>
  <c r="AD29" i="5"/>
  <c r="AD31" i="5"/>
  <c r="AD33" i="5"/>
  <c r="AD17" i="5"/>
  <c r="AD15" i="5"/>
  <c r="AD13" i="5"/>
  <c r="AD11" i="5"/>
  <c r="AB48" i="1"/>
  <c r="W48" i="1"/>
  <c r="T27" i="13"/>
  <c r="R27" i="13"/>
  <c r="N27" i="13"/>
  <c r="L27" i="13"/>
  <c r="J27" i="13"/>
  <c r="H27" i="13"/>
  <c r="F27" i="13"/>
  <c r="P27" i="13"/>
  <c r="T32" i="11"/>
  <c r="R32" i="11"/>
  <c r="P32" i="11"/>
  <c r="N32" i="11"/>
  <c r="J32" i="11"/>
  <c r="H32" i="11"/>
  <c r="F32" i="11"/>
  <c r="T13" i="11"/>
  <c r="R13" i="11"/>
  <c r="N13" i="11"/>
  <c r="L13" i="11"/>
  <c r="J13" i="11"/>
  <c r="H13" i="11"/>
  <c r="P31" i="12"/>
  <c r="P27" i="12"/>
  <c r="P25" i="12"/>
  <c r="T25" i="11"/>
  <c r="T35" i="12"/>
  <c r="R25" i="11"/>
  <c r="R35" i="12"/>
  <c r="P25" i="11"/>
  <c r="P35" i="12"/>
  <c r="N25" i="11"/>
  <c r="N35" i="12"/>
  <c r="L25" i="11"/>
  <c r="L35" i="12"/>
  <c r="J25" i="11"/>
  <c r="J35" i="12"/>
  <c r="H25" i="11"/>
  <c r="H35" i="12"/>
  <c r="F25" i="11"/>
  <c r="F35" i="12"/>
  <c r="T29" i="12"/>
  <c r="R29" i="12"/>
  <c r="N29" i="12"/>
  <c r="L29" i="12"/>
  <c r="J29" i="12"/>
  <c r="H29" i="12"/>
  <c r="P21" i="12"/>
  <c r="P19" i="12"/>
  <c r="P29" i="10"/>
  <c r="P27" i="10"/>
  <c r="P25" i="10"/>
  <c r="P23" i="10"/>
  <c r="P19" i="10"/>
  <c r="T21" i="10"/>
  <c r="T33" i="10"/>
  <c r="R21" i="10"/>
  <c r="N21" i="10"/>
  <c r="N33" i="10"/>
  <c r="L21" i="10"/>
  <c r="L33" i="10"/>
  <c r="J21" i="10"/>
  <c r="J33" i="10"/>
  <c r="H21" i="10"/>
  <c r="H33" i="10"/>
  <c r="P15" i="10"/>
  <c r="P13" i="10"/>
  <c r="P11" i="10"/>
  <c r="O39" i="8"/>
  <c r="S25" i="9"/>
  <c r="S27" i="9"/>
  <c r="S33" i="22"/>
  <c r="Q25" i="9"/>
  <c r="M25" i="9"/>
  <c r="K25" i="9"/>
  <c r="K27" i="9"/>
  <c r="K33" i="22"/>
  <c r="I25" i="9"/>
  <c r="G25" i="9"/>
  <c r="O25" i="9"/>
  <c r="O23" i="9"/>
  <c r="O21" i="9"/>
  <c r="O19" i="9"/>
  <c r="O13" i="9"/>
  <c r="O11" i="9"/>
  <c r="O15" i="9"/>
  <c r="S31" i="8"/>
  <c r="Q31" i="8"/>
  <c r="M31" i="8"/>
  <c r="K31" i="8"/>
  <c r="I31" i="8"/>
  <c r="G31" i="8"/>
  <c r="O29" i="8"/>
  <c r="O27" i="8"/>
  <c r="O25" i="8"/>
  <c r="S17" i="8"/>
  <c r="Q17" i="8"/>
  <c r="M17" i="8"/>
  <c r="K17" i="8"/>
  <c r="I17" i="8"/>
  <c r="G17" i="8"/>
  <c r="O15" i="8"/>
  <c r="O13" i="8"/>
  <c r="O11" i="8"/>
  <c r="O29" i="5"/>
  <c r="O27" i="5"/>
  <c r="O25" i="5"/>
  <c r="S31" i="5"/>
  <c r="Q31" i="5"/>
  <c r="M31" i="5"/>
  <c r="K31" i="5"/>
  <c r="I31" i="5"/>
  <c r="G31" i="5"/>
  <c r="S17" i="5"/>
  <c r="Q17" i="5"/>
  <c r="M17" i="5"/>
  <c r="K17" i="5"/>
  <c r="I17" i="5"/>
  <c r="G17" i="5"/>
  <c r="O15" i="5"/>
  <c r="O13" i="5"/>
  <c r="O11" i="5"/>
  <c r="P33" i="10"/>
  <c r="G33" i="5"/>
  <c r="I33" i="5"/>
  <c r="I27" i="9"/>
  <c r="I33" i="22"/>
  <c r="O17" i="9"/>
  <c r="L15" i="13"/>
  <c r="N15" i="13"/>
  <c r="T15" i="13"/>
  <c r="H15" i="13"/>
  <c r="J15" i="13"/>
  <c r="R15" i="13"/>
  <c r="P11" i="13"/>
  <c r="P13" i="13"/>
  <c r="P13" i="12"/>
  <c r="R15" i="11"/>
  <c r="R17" i="11"/>
  <c r="J15" i="11"/>
  <c r="J17" i="11"/>
  <c r="P29" i="12"/>
  <c r="P13" i="11"/>
  <c r="N15" i="11"/>
  <c r="N17" i="11"/>
  <c r="T15" i="11"/>
  <c r="T17" i="11"/>
  <c r="L15" i="11"/>
  <c r="L17" i="11"/>
  <c r="P17" i="12"/>
  <c r="P11" i="12"/>
  <c r="P15" i="12"/>
  <c r="R33" i="10"/>
  <c r="P31" i="10"/>
  <c r="P17" i="10"/>
  <c r="P21" i="10"/>
  <c r="M27" i="9"/>
  <c r="M33" i="22"/>
  <c r="S33" i="8"/>
  <c r="Q27" i="9"/>
  <c r="Q33" i="22"/>
  <c r="O31" i="8"/>
  <c r="M33" i="8"/>
  <c r="K33" i="8"/>
  <c r="I33" i="8"/>
  <c r="G33" i="8"/>
  <c r="O17" i="8"/>
  <c r="Q33" i="8"/>
  <c r="K33" i="5"/>
  <c r="M33" i="5"/>
  <c r="S33" i="5"/>
  <c r="Q33" i="5"/>
  <c r="O31" i="5"/>
  <c r="O17" i="5"/>
  <c r="P15" i="13"/>
  <c r="P35" i="13"/>
  <c r="H15" i="11"/>
  <c r="P33" i="12"/>
  <c r="P23" i="12"/>
  <c r="O33" i="8"/>
  <c r="O33" i="5"/>
  <c r="AB19" i="1"/>
  <c r="AB33" i="1"/>
  <c r="H17" i="11"/>
  <c r="P15" i="11"/>
  <c r="T40" i="1"/>
  <c r="R40" i="1"/>
  <c r="W19" i="1"/>
  <c r="T19" i="1"/>
  <c r="T33" i="1"/>
  <c r="R19" i="1"/>
  <c r="N40" i="1"/>
  <c r="L40" i="1"/>
  <c r="J40" i="1"/>
  <c r="H40" i="1"/>
  <c r="P38" i="1"/>
  <c r="P36" i="1"/>
  <c r="P31" i="1"/>
  <c r="P29" i="1"/>
  <c r="P27" i="1"/>
  <c r="P25" i="1"/>
  <c r="P23" i="1"/>
  <c r="P21" i="1"/>
  <c r="N19" i="1"/>
  <c r="N33" i="1"/>
  <c r="L19" i="1"/>
  <c r="L33" i="1"/>
  <c r="J19" i="1"/>
  <c r="J33" i="1"/>
  <c r="H19" i="1"/>
  <c r="H33" i="1"/>
  <c r="P17" i="1"/>
  <c r="P15" i="1"/>
  <c r="P13" i="1"/>
  <c r="P11" i="1"/>
  <c r="R33" i="1"/>
  <c r="P40" i="1"/>
  <c r="P33" i="1"/>
  <c r="P19" i="1"/>
  <c r="AE25" i="11"/>
  <c r="AB25" i="11"/>
  <c r="AB35" i="12"/>
  <c r="W25" i="11"/>
  <c r="W35" i="12"/>
  <c r="AE35" i="12"/>
  <c r="AB23" i="12"/>
  <c r="AB33" i="12"/>
  <c r="AB15" i="11"/>
  <c r="AB17" i="11"/>
  <c r="W33" i="1"/>
  <c r="V33" i="5"/>
  <c r="W11" i="10"/>
  <c r="AE11" i="10"/>
  <c r="AA33" i="5"/>
  <c r="AB11" i="10"/>
  <c r="AD33" i="8"/>
  <c r="AE13" i="10"/>
  <c r="AE15" i="11"/>
  <c r="AE17" i="11"/>
  <c r="P17" i="11"/>
  <c r="W15" i="10"/>
  <c r="V33" i="22"/>
  <c r="O27" i="9"/>
  <c r="G33" i="22"/>
  <c r="O33" i="22"/>
  <c r="AB15" i="10"/>
  <c r="AA33" i="22"/>
  <c r="W21" i="10"/>
  <c r="W33" i="10"/>
  <c r="AB21" i="10"/>
  <c r="AB33" i="10"/>
  <c r="AE15" i="10"/>
  <c r="AE21" i="10"/>
  <c r="AE33" i="10"/>
</calcChain>
</file>

<file path=xl/sharedStrings.xml><?xml version="1.0" encoding="utf-8"?>
<sst xmlns="http://schemas.openxmlformats.org/spreadsheetml/2006/main" count="547" uniqueCount="147">
  <si>
    <t>Trending Schedules</t>
  </si>
  <si>
    <t>TRENDING SCHEDULES</t>
  </si>
  <si>
    <t>Schedule 1</t>
  </si>
  <si>
    <t>Summarized Reported Results (GAAP)</t>
  </si>
  <si>
    <t>(unaudited; in millions, except per share amounts)</t>
  </si>
  <si>
    <t>Predecessor</t>
  </si>
  <si>
    <t>Successor</t>
  </si>
  <si>
    <t>12 Months</t>
  </si>
  <si>
    <t>Period</t>
  </si>
  <si>
    <t xml:space="preserve">Quarter </t>
  </si>
  <si>
    <t>Ended</t>
  </si>
  <si>
    <t>Quarter Ended</t>
  </si>
  <si>
    <t>From</t>
  </si>
  <si>
    <t>7/1/25 - 8/6/25</t>
  </si>
  <si>
    <t>8/7/25 - 9/30/25</t>
  </si>
  <si>
    <t>Advertising</t>
  </si>
  <si>
    <t>Affiliate and subscription</t>
  </si>
  <si>
    <t>Theatrical</t>
  </si>
  <si>
    <t>Licensing and other</t>
  </si>
  <si>
    <t>Revenues</t>
  </si>
  <si>
    <t>Expenses</t>
  </si>
  <si>
    <t>Programming charges</t>
  </si>
  <si>
    <t>Impairment charges</t>
  </si>
  <si>
    <t>Restructuring, transaction-related items,
    and other corporate matters</t>
  </si>
  <si>
    <t>Gain on dispositions</t>
  </si>
  <si>
    <t>Depreciation and amortization</t>
  </si>
  <si>
    <t>Operating income (loss)</t>
  </si>
  <si>
    <t>Amounts attributable to Parent:</t>
  </si>
  <si>
    <t>Net earnings (loss) from continuing operations</t>
  </si>
  <si>
    <t>Discontinued operations, net of tax</t>
  </si>
  <si>
    <t>Net earnings (loss) attributable to Parent</t>
  </si>
  <si>
    <r>
      <t>Diluted net earnings (loss) per share 
   attributable to Parent:</t>
    </r>
    <r>
      <rPr>
        <b/>
        <vertAlign val="superscript"/>
        <sz val="11"/>
        <color rgb="FF000A48"/>
        <rFont val="Arial"/>
        <family val="2"/>
      </rPr>
      <t xml:space="preserve"> (1)</t>
    </r>
  </si>
  <si>
    <t>Continuing operations</t>
  </si>
  <si>
    <t>Discontinued operations</t>
  </si>
  <si>
    <t>Net earnings (loss)</t>
  </si>
  <si>
    <t>Weighted average number of diluted shares
   outstanding</t>
  </si>
  <si>
    <t>n/a</t>
  </si>
  <si>
    <t xml:space="preserve">(1) Refer to Schedule 7 for further details on the calculation of reported diluted net earnings (loss) per common share from continuing operations attributable to Parent (“Reported EPS”). </t>
  </si>
  <si>
    <t xml:space="preserve">                              Schedule 2</t>
  </si>
  <si>
    <t>Summarized Adjusted Results (Non-GAAP)</t>
  </si>
  <si>
    <r>
      <t xml:space="preserve">Pro Forma Revenues, Predecessor </t>
    </r>
    <r>
      <rPr>
        <b/>
        <vertAlign val="superscript"/>
        <sz val="7.9"/>
        <color rgb="FF000A48"/>
        <rFont val="Arial"/>
        <family val="2"/>
      </rPr>
      <t>(1)</t>
    </r>
  </si>
  <si>
    <r>
      <t xml:space="preserve">Pro Forma </t>
    </r>
    <r>
      <rPr>
        <b/>
        <vertAlign val="superscript"/>
        <sz val="7.9"/>
        <color rgb="FF000A48"/>
        <rFont val="Arial"/>
        <family val="2"/>
      </rPr>
      <t>(1)</t>
    </r>
  </si>
  <si>
    <t xml:space="preserve">Predecessor </t>
  </si>
  <si>
    <t>Adjusted OIBDA</t>
  </si>
  <si>
    <r>
      <t xml:space="preserve">Adjusted diluted EPS from 
    continuing operations attributable 
    to Parent </t>
    </r>
    <r>
      <rPr>
        <b/>
        <vertAlign val="superscript"/>
        <sz val="11"/>
        <color rgb="FF000A48"/>
        <rFont val="Arial"/>
        <family val="2"/>
      </rPr>
      <t>(3)</t>
    </r>
  </si>
  <si>
    <t>Weighted average number of diluted 
    shares outstanding</t>
  </si>
  <si>
    <t xml:space="preserve">(3) Refer to Schedule 7 for further details on the calculation of Adjusted diluted EPS from continuing operations attributable to Parent (“Adjusted EPS”), including a reconciliation between Reported EPS and Adjusted EPS. </t>
  </si>
  <si>
    <t xml:space="preserve">                         Schedule 3</t>
  </si>
  <si>
    <t>TV Media Financial Results</t>
  </si>
  <si>
    <t>(unaudited; in millions)</t>
  </si>
  <si>
    <r>
      <t>Pro forma</t>
    </r>
    <r>
      <rPr>
        <b/>
        <vertAlign val="superscript"/>
        <sz val="11"/>
        <color rgb="FF000A48"/>
        <rFont val="Arial"/>
        <family val="2"/>
      </rPr>
      <t xml:space="preserve"> (1)</t>
    </r>
  </si>
  <si>
    <r>
      <t xml:space="preserve">Combined </t>
    </r>
    <r>
      <rPr>
        <b/>
        <vertAlign val="superscript"/>
        <sz val="11"/>
        <color rgb="FF000A48"/>
        <rFont val="Arial"/>
        <family val="2"/>
      </rPr>
      <t>(2)</t>
    </r>
  </si>
  <si>
    <t>Content costs</t>
  </si>
  <si>
    <t xml:space="preserve">Advertising and marketing </t>
  </si>
  <si>
    <r>
      <t xml:space="preserve">Other </t>
    </r>
    <r>
      <rPr>
        <vertAlign val="superscript"/>
        <sz val="11"/>
        <color rgb="FF000A48"/>
        <rFont val="Arial"/>
        <family val="2"/>
      </rPr>
      <t>(3)</t>
    </r>
  </si>
  <si>
    <t>Direct-to-Consumer Financial Results</t>
  </si>
  <si>
    <t>Paramount+ (Global)</t>
  </si>
  <si>
    <r>
      <t xml:space="preserve">Subscribers </t>
    </r>
    <r>
      <rPr>
        <vertAlign val="superscript"/>
        <sz val="11"/>
        <color rgb="FF000A48"/>
        <rFont val="Arial"/>
        <family val="2"/>
      </rPr>
      <t>(4)</t>
    </r>
  </si>
  <si>
    <t xml:space="preserve"> Schedule 5</t>
  </si>
  <si>
    <t>Filmed Entertainment Financial Results</t>
  </si>
  <si>
    <r>
      <t xml:space="preserve">Other </t>
    </r>
    <r>
      <rPr>
        <vertAlign val="superscript"/>
        <sz val="11"/>
        <color rgb="FF000A48"/>
        <rFont val="Arial"/>
        <family val="2"/>
      </rPr>
      <t>(1)</t>
    </r>
  </si>
  <si>
    <t xml:space="preserve">     Schedule 5a</t>
  </si>
  <si>
    <t xml:space="preserve">Licensing and other </t>
  </si>
  <si>
    <t xml:space="preserve">Revenues </t>
  </si>
  <si>
    <t xml:space="preserve">     Schedule 6</t>
  </si>
  <si>
    <t>Reconciliation of Adjusted OIBDA (Non-GAAP)</t>
  </si>
  <si>
    <r>
      <t xml:space="preserve">Combined </t>
    </r>
    <r>
      <rPr>
        <b/>
        <vertAlign val="superscript"/>
        <sz val="11"/>
        <color rgb="FF000A48"/>
        <rFont val="Arial"/>
        <family val="2"/>
      </rPr>
      <t>(1)</t>
    </r>
  </si>
  <si>
    <t>TV Media</t>
  </si>
  <si>
    <t>Direct-to-Consumer</t>
  </si>
  <si>
    <t>Filmed Entertainment</t>
  </si>
  <si>
    <t>Corporate/Eliminations</t>
  </si>
  <si>
    <t>Stock-based compensation</t>
  </si>
  <si>
    <r>
      <t xml:space="preserve">Programming charges </t>
    </r>
    <r>
      <rPr>
        <vertAlign val="superscript"/>
        <sz val="11"/>
        <color rgb="FF000A48"/>
        <rFont val="Arial"/>
        <family val="2"/>
      </rPr>
      <t>(2)</t>
    </r>
  </si>
  <si>
    <r>
      <t xml:space="preserve">Impairment charges </t>
    </r>
    <r>
      <rPr>
        <vertAlign val="superscript"/>
        <sz val="11"/>
        <color rgb="FF000A48"/>
        <rFont val="Arial"/>
        <family val="2"/>
      </rPr>
      <t>(2)</t>
    </r>
  </si>
  <si>
    <r>
      <t xml:space="preserve">Restructuring, transaction-related items, and
    other corporate matters </t>
    </r>
    <r>
      <rPr>
        <vertAlign val="superscript"/>
        <sz val="11"/>
        <color rgb="FF000A48"/>
        <rFont val="Arial"/>
        <family val="2"/>
      </rPr>
      <t>(2)</t>
    </r>
  </si>
  <si>
    <r>
      <t xml:space="preserve">Gain on dispositions </t>
    </r>
    <r>
      <rPr>
        <vertAlign val="superscript"/>
        <sz val="11"/>
        <color rgb="FF000A48"/>
        <rFont val="Arial"/>
        <family val="2"/>
      </rPr>
      <t>(2)</t>
    </r>
  </si>
  <si>
    <t>Schedule 7</t>
  </si>
  <si>
    <t>Net earnings (loss) from continuing 
    operations attributable to Parent:</t>
  </si>
  <si>
    <t>Reported net earnings (loss) from continuing
    operations</t>
  </si>
  <si>
    <r>
      <t xml:space="preserve">Impact of adjustments on net earnings (loss) 
    from continuing operations </t>
    </r>
    <r>
      <rPr>
        <vertAlign val="superscript"/>
        <sz val="11"/>
        <color rgb="FF000A48"/>
        <rFont val="Arial"/>
        <family val="2"/>
      </rPr>
      <t>(2)</t>
    </r>
  </si>
  <si>
    <t>Adjusted net earnings (loss) from continuing 
    operations</t>
  </si>
  <si>
    <t>Reported diluted earnings (loss) per share
    from continuing operations</t>
  </si>
  <si>
    <r>
      <t xml:space="preserve">Impact of adjustments on diluted earnings (loss)
    per share from continuing operations </t>
    </r>
    <r>
      <rPr>
        <vertAlign val="superscript"/>
        <sz val="11"/>
        <color rgb="FF000A48"/>
        <rFont val="Arial"/>
        <family val="2"/>
      </rPr>
      <t>(2)</t>
    </r>
  </si>
  <si>
    <t>Adjusted diluted EPS from continuing operations</t>
  </si>
  <si>
    <t>`</t>
  </si>
  <si>
    <r>
      <t xml:space="preserve">Weighted average number of diluted shares
    outstanding, reported </t>
    </r>
    <r>
      <rPr>
        <b/>
        <vertAlign val="superscript"/>
        <sz val="11"/>
        <color rgb="FF000A48"/>
        <rFont val="Arial"/>
        <family val="2"/>
      </rPr>
      <t>(3) (4)</t>
    </r>
  </si>
  <si>
    <t>Weighted average number of diluted shares
    outstanding, adjusted</t>
  </si>
  <si>
    <t>(2) See Schedule 8 for a description of items affecting comparability of net earnings (loss) from continuing operations and diluted EPS.</t>
  </si>
  <si>
    <t>(4) For periods when we reported a net loss the dilutive impact to shares for Reported EPS is excluded because it would be antidilutive.</t>
  </si>
  <si>
    <t>Schedule 8</t>
  </si>
  <si>
    <t>Items Affecting Comparability</t>
  </si>
  <si>
    <r>
      <t xml:space="preserve">Impairment charges </t>
    </r>
    <r>
      <rPr>
        <vertAlign val="superscript"/>
        <sz val="11"/>
        <color rgb="FF000A48"/>
        <rFont val="Arial"/>
        <family val="2"/>
      </rPr>
      <t>(3)</t>
    </r>
  </si>
  <si>
    <r>
      <t xml:space="preserve">Restructuring, transaction-related items, and 
    other corporate matters </t>
    </r>
    <r>
      <rPr>
        <vertAlign val="superscript"/>
        <sz val="11"/>
        <color rgb="FF000A48"/>
        <rFont val="Arial"/>
        <family val="2"/>
      </rPr>
      <t>(4)</t>
    </r>
  </si>
  <si>
    <r>
      <t xml:space="preserve">Gains on dispositions </t>
    </r>
    <r>
      <rPr>
        <vertAlign val="superscript"/>
        <sz val="11"/>
        <color rgb="FF000A48"/>
        <rFont val="Arial"/>
        <family val="2"/>
      </rPr>
      <t>(5)</t>
    </r>
  </si>
  <si>
    <t>Gain on extinguishment of debt</t>
  </si>
  <si>
    <r>
      <t xml:space="preserve">(Gain) loss from investments </t>
    </r>
    <r>
      <rPr>
        <vertAlign val="superscript"/>
        <sz val="11"/>
        <color rgb="FF000A48"/>
        <rFont val="Arial"/>
        <family val="2"/>
      </rPr>
      <t>(6)</t>
    </r>
  </si>
  <si>
    <r>
      <t xml:space="preserve">Income tax impact of above items </t>
    </r>
    <r>
      <rPr>
        <vertAlign val="superscript"/>
        <sz val="11"/>
        <color rgb="FF000A48"/>
        <rFont val="Arial"/>
        <family val="2"/>
      </rPr>
      <t>(7)</t>
    </r>
  </si>
  <si>
    <r>
      <t xml:space="preserve">Discrete tax items </t>
    </r>
    <r>
      <rPr>
        <vertAlign val="superscript"/>
        <sz val="11"/>
        <color rgb="FF000A48"/>
        <rFont val="Arial"/>
        <family val="2"/>
      </rPr>
      <t>(8)</t>
    </r>
  </si>
  <si>
    <t>Impact of adjustments on income taxes</t>
  </si>
  <si>
    <t>Impairment of equity-method 
    investments, net of tax</t>
  </si>
  <si>
    <t>Impact of adjustments on net earnings (loss)
    from continuing operations attributable 
    to Parent</t>
  </si>
  <si>
    <t>Impact of adjustments on diluted EPS from
    continuing operations attributable to
    Parent</t>
  </si>
  <si>
    <t>(4) Principally reflects severance costs, lease impairments, transaction-related items, and other corporate matters.</t>
  </si>
  <si>
    <t xml:space="preserve">(5) Primarily reflects a gain recognized upon the disposition of a noncore business. </t>
  </si>
  <si>
    <t>(6) Includes fair value adjustments and gains and losses associated with the sale of investments.</t>
  </si>
  <si>
    <t>(7) The tax impact has been calculated by applying the tax rates applicable to the adjustments presented.</t>
  </si>
  <si>
    <t>Schedule 9</t>
  </si>
  <si>
    <t>Free Cash Flow (Non-GAAP)</t>
  </si>
  <si>
    <t>Net cash flow provided by (used for) operating 
    activities from continuing operations</t>
  </si>
  <si>
    <t>Capital expenditures</t>
  </si>
  <si>
    <t>Free cash flow</t>
  </si>
  <si>
    <t>Debt</t>
  </si>
  <si>
    <t>Less: Cash and cash equivalents</t>
  </si>
  <si>
    <t>Net debt</t>
  </si>
  <si>
    <t>Supplemental Cash Flow Information</t>
  </si>
  <si>
    <t xml:space="preserve">    </t>
  </si>
  <si>
    <t>Adjusted net earnings (loss) from 
    continuing operations attributable 
    to Parent</t>
  </si>
  <si>
    <t>Per share information attributable to
    Parent:</t>
  </si>
  <si>
    <t>Impact of adjustments on earnings (loss)
    from continuing operations before
    income taxes</t>
  </si>
  <si>
    <r>
      <t xml:space="preserve">     </t>
    </r>
    <r>
      <rPr>
        <sz val="11"/>
        <color rgb="FF000A48"/>
        <rFont val="Arial"/>
        <family val="2"/>
      </rPr>
      <t>Schedule 4</t>
    </r>
  </si>
  <si>
    <t>(2) See Schedule 8 for a description of these items affecting comparability.</t>
  </si>
  <si>
    <t>(3) The second quarter of 2024 includes a goodwill impairment charge for the Cable Networks reporting unit of $5.98 billion. The second quarter of 2024 and the other periods presented also reflect charges to reduce the carrying value of intangible assets to their fair value.</t>
  </si>
  <si>
    <t>December Quarter 2025
Trending Schedules</t>
  </si>
  <si>
    <r>
      <t xml:space="preserve">(1)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</si>
  <si>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r>
      <t xml:space="preserve">(3)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</si>
  <si>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r>
      <t xml:space="preserve">(3) Other segment expenses for our </t>
    </r>
    <r>
      <rPr>
        <i/>
        <sz val="9"/>
        <color rgb="FF000A48"/>
        <rFont val="Arial"/>
        <family val="2"/>
      </rPr>
      <t xml:space="preserve">TV Media </t>
    </r>
    <r>
      <rPr>
        <sz val="9"/>
        <color rgb="FF000A48"/>
        <rFont val="Arial"/>
        <family val="2"/>
      </rPr>
      <t xml:space="preserve">segment include employee compensation; revenue-sharing costs to television stations affiliated with the CBS Television Network; costs relating to the distribution of our content; costs for 
      research, occupancy, technology, and professional services; and other costs associated with our operations. </t>
    </r>
  </si>
  <si>
    <r>
      <t xml:space="preserve">(3) Other segment expenses for our </t>
    </r>
    <r>
      <rPr>
        <i/>
        <sz val="9"/>
        <color rgb="FF000A48"/>
        <rFont val="Arial"/>
        <family val="2"/>
      </rPr>
      <t xml:space="preserve">Direct-to-Consumer </t>
    </r>
    <r>
      <rPr>
        <sz val="9"/>
        <color rgb="FF000A48"/>
        <rFont val="Arial"/>
        <family val="2"/>
      </rPr>
      <t>segment include employee compensation; revenue-sharing costs, including for third-party distribution; costs for occupancy, technology, and professional services; and other costs associated with 
      our operations.</t>
    </r>
  </si>
  <si>
    <t xml:space="preserve">(3) Our Predecessor, Paramount Global, had issued and outstanding shares of its 5.75% Series A Mandatory Convertible Preferred Stock ("Preferred Stock") until April 1, 2024 when all outstanding shares were mandatorily converted into shares of Paramount Global Class B 
      Common Stock. For all periods presented prior to this conversion, the impact of the assumed conversion of this preferred stock to shares of common stock would have been antidilutive in the calculations of Reported EPS and Adjusted EPS. When antidilutive, in the calculations of 
      EPS the weighted average number of diluted shares outstanding does not include the assumed issuance of shares upon conversion of preferred stock, and preferred stock dividends for the applicable period are deducted from net earnings (loss) from continuing operations. </t>
  </si>
  <si>
    <t xml:space="preserve">(8) Includes the net discrete tax expense or (benefit) related to valuation allowance changes, guidance from tax authorities, the reorganization of international operations, the resolution of income tax matters, amounts realized in connection with the filing of tax returns, and tax expense 
      or (excess benefit) from the vesting of stock-based compensations awards, among others. </t>
  </si>
  <si>
    <t>(4)  Subscribers include customers who are registered for Paramount+, either directly through our owned and operated apps and websites, or through third-party distributors. Subscribers also include customers who are provided with access through a 
       subscription bundle with a domestic linear video streaming service (vMVPD) or an international third-party distributor. Beginning in the fourth quarter of 2025, our subscriber count includes only paid subscriptions, and accordingly all periods above 
       have been revised to exclude customers registered in a free trial. Subscriber counts reflect the number of subscribers as of the applicable period-end date.</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</si>
  <si>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</si>
  <si>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</si>
  <si>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(1) Pro forma revenue for the third quarter of 2025 and twelve months ended December 31, 2025 each reflect the combination of the Predecessor and Successor revenues during the period, which is supplementally presented to help investors view 
       these amounts in a manner consistent with our management.</t>
  </si>
  <si>
    <t>(1) Pro forma revenue includes the below adjustments, which add Skydance revenues after the elimination of intercompany revenues from Paramount Global in each of the Predecessor periods and, for the third quarter of 2025 and twelve months ended December 31, 2025, reflects the 
      combination of the pro forma Predecessor and Successor revenues during the period.</t>
  </si>
  <si>
    <t>(1) Pro forma revenue for the third quarter of 2025 and twelve months ended December 31, 2025 each reflect the combination of the Predecessor and Successor revenues during the period, which is supplementally presented to help 
      investors view these amounts in a manner consistent with our management.</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</si>
  <si>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</si>
  <si>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(2) Reflects programming charges associated with major changes in content strategy. In 2024, these changes resulted in the removal of significant levels of content from our platforms, abandonment of development projects and termination of certain programming agreements. In 
      2025, we abandoned certain Skydance content, principally development projects, in connection with a review of our content portfolio following the closing of the Transactions.</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</si>
  <si>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</si>
  <si>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(1) Pro forma revenue includes the below adjustments, which add Skydance revenues after the elimination of intercompany revenues from Paramount Global in each of the Predecessor periods and, for the third quarter of 2025 and twelve 
      months ended December 31, 2025, reflects the combination of the pro forma Predecessor and Successor revenues during the quarter.</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</si>
  <si>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</si>
  <si>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Reconciliation of Adjusted Net Earnings (Loss) and Diluted EPS (Non-GAAP)</t>
  </si>
  <si>
    <r>
      <t xml:space="preserve">On August 7, 2025, Paramount Global and Skydance Media, LLC ("Skydance") became subsidiaries of Paramount Skydance Corporation, pursuant to a transaction agreement entered into on July 7, 2024 (the transactions contemplated 
by the Transaction Agreement, the “Transactions”). 
Information included in these schedules has been derived from information contained in our Annual Report on Form 10-K for 2025, Quarterly Report on Form 10-Q for the third quarter of 2025, the Annual Report on Form 10-K for 2024 of Paramount Global, and its Quarterly Reports on Form 10-Q for the first and second quarters of 2025 and each of the quarters of 2024. These schedules contain certain financial measures that are not in accordance with accounting principles generally accepted in the United States of America (“GAAP”). We provide reconciliations of these non-GAAP financial measures to the most directly comparable GAAP financial measures in the body of these schedules. References to “we,” “us” and “our” refer to Paramount Skydance Corporation and its consolidated subsidiaries, unless the context otherwise requires.
The consolidated financial statements within our Form 10-K for 2025 and Form 10-Q for the third quarter of 2025 are presented in two distinct periods to indicate a new basis of accounting established for Paramount Global’s net assets upon the closing of the Transactions. The periods prior to August 7, 2025 include only Paramount Global and are identified as “Predecessor”, and the periods beginning on August 7, 2025 reflect Paramount Skydance Corporation and are identified as “Successor”. Due to the new accounting basis, the results of operations and cash flows are not comparable between the Successor and Predecessor periods. 
The presentation within these schedules similarly reflects the distinction between the Successor and Predecessor periods. In addition, in order to help investors view our results in a manner consistent with our management we are including the following supplemental presentations in Schedules 2-9, as applicable:
   (1)	</t>
    </r>
    <r>
      <rPr>
        <b/>
        <sz val="14"/>
        <color rgb="FF000000"/>
        <rFont val="Arial"/>
        <family val="2"/>
      </rPr>
      <t>Pro forma revenue</t>
    </r>
    <r>
      <rPr>
        <sz val="14"/>
        <color rgb="FF000000"/>
        <rFont val="Arial"/>
        <family val="2"/>
      </rPr>
      <t xml:space="preserve"> — Schedules 2, 3, 4, and 5a include revenue on a pro forma basis, which reflects the inclusion 
         of Skydance revenues after the elimination of intercompany revenues from Paramount Global in each of the Predecessor 
         periods and, for the third quarter of 2025 and the twelve months ended December 31, 2025, the combination of the 
         Predecessor and Successor periods.  
   (2)	</t>
    </r>
    <r>
      <rPr>
        <b/>
        <sz val="14"/>
        <color rgb="FF000000"/>
        <rFont val="Arial"/>
        <family val="2"/>
      </rPr>
      <t>Combined</t>
    </r>
    <r>
      <rPr>
        <sz val="14"/>
        <color rgb="FF000000"/>
        <rFont val="Arial"/>
        <family val="2"/>
      </rPr>
      <t xml:space="preserve"> — Schedules 2-9 include a supplemental presentation for the third quarter of 2025 and the twelve months ended 
          December 31, 2025 of amounts other than revenue on a combined basis, which reflects the combination of the Predecessor 
          and Successor amounts within the quarter. 
Refer to Note 1 of our Form 10-K for 2025 for additional details regarding the new accounting basis established following the closing of the Transactions.
</t>
    </r>
  </si>
  <si>
    <t>(1)</t>
  </si>
  <si>
    <r>
      <t xml:space="preserve">Payments for restructuring, transaction-related 
    items, and transformation initiatives </t>
    </r>
    <r>
      <rPr>
        <vertAlign val="superscript"/>
        <sz val="11"/>
        <color rgb="FF000A48"/>
        <rFont val="Arial"/>
        <family val="2"/>
      </rPr>
      <t>(3)</t>
    </r>
  </si>
  <si>
    <t>(2) The third quarter of 2025 and twelve months ended December 31, 2025 each reflect the combination of the Predecessor and Successor amounts during the period, which is supplementally presented to help investors view these amounts in a manner consistent with our management.</t>
  </si>
  <si>
    <t xml:space="preserve">(3)  Free cash flow includes payments for restructuring, transaction-related costs, and transformation initiatives, including the unification and evolution of systems and platforms, and migration to the cloud. For 2024 this amount is net of insurance recoveries received related to litigation
      associated with the 2019 merger of Viacom Inc. and CBS Corporation. </t>
  </si>
  <si>
    <t>(1) On March 13, 2026, total debt was updated from $10,638 to $10,658 to agree with our Annual Report on Form 10-K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</si>
</sst>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_(&quot;$&quot;* #,###.00_);_(&quot;$&quot;* \(#,###.00\);_(&quot;$&quot;* &quot;-&quot;??_);_(@_)"/>
    <numFmt numFmtId="166" formatCode="#,##0.0_);\(#,##0.0\)"/>
    <numFmt numFmtId="167" formatCode="\(&quot;$&quot;* #,###.00_);_(&quot;$&quot;* \(#,###.00\);_(&quot;$&quot;* &quot;-&quot;??_);_(@_)"/>
    <numFmt numFmtId="168" formatCode="_(* #,###.00_);_(* \(#,###.00\);_(* &quot;-&quot;??_);_(@_)"/>
    <numFmt numFmtId="169" formatCode="_(&quot;$&quot;* #,##0_);_(&quot;$&quot;* \(#,##0\);_(&quot;$&quot;* &quot;-&quot;??_);_(@_)"/>
  </numFmts>
  <fonts count="3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sz val="11"/>
      <color theme="1"/>
      <name val="Arial"/>
      <family val="2"/>
    </font>
    <font>
      <sz val="11"/>
      <color rgb="FF000A48"/>
      <name val="Arial"/>
      <family val="2"/>
    </font>
    <font>
      <sz val="16"/>
      <color rgb="FF000A48"/>
      <name val="Impact"/>
      <family val="2"/>
    </font>
    <font>
      <sz val="16"/>
      <color rgb="FF000A48"/>
      <name val="Aptos Narrow"/>
      <family val="2"/>
      <scheme val="minor"/>
    </font>
    <font>
      <sz val="12"/>
      <color rgb="FF000A48"/>
      <name val="Arial"/>
      <family val="2"/>
    </font>
    <font>
      <sz val="12"/>
      <color rgb="FF000A48"/>
      <name val="Aptos Narrow"/>
      <family val="2"/>
      <scheme val="minor"/>
    </font>
    <font>
      <b/>
      <sz val="11"/>
      <color rgb="FF000A48"/>
      <name val="Arial"/>
      <family val="2"/>
    </font>
    <font>
      <b/>
      <sz val="11"/>
      <color rgb="FF000A48"/>
      <name val="Aptos Narrow"/>
      <family val="2"/>
      <scheme val="minor"/>
    </font>
    <font>
      <sz val="11"/>
      <color rgb="FF000A48"/>
      <name val="Aptos Narrow"/>
      <family val="2"/>
      <scheme val="minor"/>
    </font>
    <font>
      <b/>
      <vertAlign val="superscript"/>
      <sz val="11"/>
      <color rgb="FF000A48"/>
      <name val="Arial"/>
      <family val="2"/>
    </font>
    <font>
      <sz val="9"/>
      <color rgb="FF000A48"/>
      <name val="Arial"/>
      <family val="2"/>
    </font>
    <font>
      <sz val="11"/>
      <color rgb="FFFF0000"/>
      <name val="Arial"/>
      <family val="2"/>
    </font>
    <font>
      <vertAlign val="superscript"/>
      <sz val="11"/>
      <color rgb="FF000A48"/>
      <name val="Arial"/>
      <family val="2"/>
    </font>
    <font>
      <i/>
      <sz val="9"/>
      <color rgb="FF000A48"/>
      <name val="Arial"/>
      <family val="2"/>
    </font>
    <font>
      <b/>
      <u/>
      <sz val="11"/>
      <color rgb="FF000A48"/>
      <name val="Arial"/>
      <family val="2"/>
    </font>
    <font>
      <b/>
      <sz val="16"/>
      <color theme="1"/>
      <name val="Arial"/>
      <family val="2"/>
    </font>
    <font>
      <b/>
      <sz val="24"/>
      <color theme="1"/>
      <name val="Arial"/>
      <family val="2"/>
    </font>
    <font>
      <sz val="14"/>
      <color theme="1"/>
      <name val="Aptos Narrow"/>
      <family val="2"/>
      <scheme val="minor"/>
    </font>
    <font>
      <sz val="11"/>
      <color theme="1"/>
      <name val="Arial"/>
      <family val="2"/>
    </font>
    <font>
      <sz val="11"/>
      <color rgb="FF000A48"/>
      <name val="Arial"/>
      <family val="2"/>
    </font>
    <font>
      <sz val="9"/>
      <color rgb="FF000A48"/>
      <name val="Arial"/>
      <family val="2"/>
    </font>
    <font>
      <sz val="11"/>
      <color rgb="FFFF0000"/>
      <name val="Arial"/>
      <family val="2"/>
    </font>
    <font>
      <b/>
      <sz val="9"/>
      <color rgb="FF000A48"/>
      <name val="Arial"/>
      <family val="2"/>
    </font>
    <font>
      <b/>
      <sz val="9"/>
      <color theme="1"/>
      <name val="Aptos Narrow"/>
      <family val="2"/>
      <scheme val="minor"/>
    </font>
    <font>
      <b/>
      <sz val="9"/>
      <color rgb="FF000A48"/>
      <name val="Aptos Narrow"/>
      <family val="2"/>
      <scheme val="minor"/>
    </font>
    <font>
      <sz val="9"/>
      <color theme="1"/>
      <name val="Aptos Narrow"/>
      <family val="2"/>
      <scheme val="minor"/>
    </font>
    <font>
      <sz val="9"/>
      <color rgb="FF000A48"/>
      <name val="Aptos Narrow"/>
      <family val="2"/>
      <scheme val="minor"/>
    </font>
    <font>
      <b/>
      <vertAlign val="superscript"/>
      <sz val="7.9"/>
      <color rgb="FF000A48"/>
      <name val="Arial"/>
      <family val="2"/>
    </font>
    <font>
      <b/>
      <sz val="11"/>
      <color theme="1"/>
      <name val="Arial"/>
      <family val="2"/>
    </font>
    <font>
      <u/>
      <sz val="11"/>
      <color theme="1"/>
      <name val="Arial"/>
      <family val="2"/>
    </font>
    <font>
      <b/>
      <sz val="18"/>
      <color theme="1"/>
      <name val="Arial"/>
      <family val="2"/>
    </font>
    <font>
      <sz val="18"/>
      <color theme="1"/>
      <name val="Aptos Narrow"/>
      <family val="2"/>
      <scheme val="minor"/>
    </font>
    <font>
      <sz val="14"/>
      <color rgb="FF000000"/>
      <name val="Arial"/>
      <family val="2"/>
    </font>
    <font>
      <b/>
      <sz val="14"/>
      <color rgb="FF000000"/>
      <name val="Arial"/>
      <family val="2"/>
    </font>
  </fonts>
  <fills count="3">
    <fill>
      <patternFill patternType="none"/>
    </fill>
    <fill>
      <patternFill patternType="gray125"/>
    </fill>
    <fill>
      <patternFill patternType="solid">
        <fgColor rgb="FFB8CCE4"/>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51BF"/>
      </top>
      <bottom/>
      <diagonal/>
    </border>
    <border>
      <left/>
      <right/>
      <top/>
      <bottom style="thin">
        <color rgb="FF0051BF"/>
      </bottom>
      <diagonal/>
    </border>
    <border>
      <left style="thin">
        <color indexed="64"/>
      </left>
      <right style="thin">
        <color indexed="64"/>
      </right>
      <top/>
      <bottom style="thin">
        <color rgb="FF0051BF"/>
      </bottom>
      <diagonal/>
    </border>
    <border>
      <left/>
      <right/>
      <top style="thin">
        <color rgb="FF0051BF"/>
      </top>
      <bottom style="medium">
        <color rgb="FF0051BF"/>
      </bottom>
      <diagonal/>
    </border>
    <border>
      <left style="thin">
        <color indexed="64"/>
      </left>
      <right style="thin">
        <color indexed="64"/>
      </right>
      <top style="thin">
        <color rgb="FF0051BF"/>
      </top>
      <bottom style="medium">
        <color rgb="FF0051BF"/>
      </bottom>
      <diagonal/>
    </border>
    <border>
      <left/>
      <right/>
      <top/>
      <bottom style="thin">
        <color indexed="64"/>
      </bottom>
      <diagonal/>
    </border>
    <border>
      <left/>
      <right/>
      <top/>
      <bottom style="medium">
        <color rgb="FF0051BF"/>
      </bottom>
      <diagonal/>
    </border>
    <border>
      <left style="thin">
        <color indexed="64"/>
      </left>
      <right style="thin">
        <color indexed="64"/>
      </right>
      <top/>
      <bottom style="medium">
        <color rgb="FF0051BF"/>
      </bottom>
      <diagonal/>
    </border>
    <border>
      <left/>
      <right/>
      <top style="thin">
        <color rgb="FF0051BF"/>
      </top>
      <bottom style="thin">
        <color rgb="FF0051BF"/>
      </bottom>
      <diagonal/>
    </border>
    <border>
      <left/>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rgb="FF0051BF"/>
      </top>
      <bottom style="thin">
        <color indexed="64"/>
      </bottom>
      <diagonal/>
    </border>
    <border>
      <left/>
      <right/>
      <top/>
      <bottom style="thin">
        <color theme="1"/>
      </bottom>
      <diagonal/>
    </border>
    <border>
      <left style="thin">
        <color indexed="64"/>
      </left>
      <right style="thin">
        <color indexed="64"/>
      </right>
      <top/>
      <bottom style="thin">
        <color theme="1"/>
      </bottom>
      <diagonal/>
    </border>
    <border>
      <left/>
      <right style="thin">
        <color theme="1"/>
      </right>
      <top style="thin">
        <color indexed="64"/>
      </top>
      <bottom style="thin">
        <color indexed="64"/>
      </bottom>
      <diagonal/>
    </border>
    <border>
      <left style="thin">
        <color indexed="64"/>
      </left>
      <right style="thin">
        <color indexed="64"/>
      </right>
      <top style="thin">
        <color rgb="FF0051BF"/>
      </top>
      <bottom style="thin">
        <color rgb="FF0051BF"/>
      </bottom>
      <diagonal/>
    </border>
  </borders>
  <cellStyleXfs count="15">
    <xf numFmtId="0" fontId="0" fillId="0" borderId="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44" fontId="1" fillId="0" borderId="0" applyFont="0" applyFill="0" applyBorder="0" applyAlignment="0" applyProtection="0"/>
  </cellStyleXfs>
  <cellXfs count="208">
    <xf numFmtId="0" fontId="0" fillId="0" borderId="0" xfId="0"/>
    <xf numFmtId="0" fontId="5" fillId="0" borderId="0" xfId="0" applyFont="1"/>
    <xf numFmtId="0" fontId="6" fillId="0" borderId="0" xfId="0" applyFont="1"/>
    <xf numFmtId="0" fontId="11" fillId="2" borderId="4" xfId="0" applyFont="1" applyFill="1" applyBorder="1" applyAlignment="1">
      <alignment horizontal="center"/>
    </xf>
    <xf numFmtId="0" fontId="11" fillId="2" borderId="5" xfId="0" applyFont="1" applyFill="1" applyBorder="1" applyAlignment="1">
      <alignment horizontal="center"/>
    </xf>
    <xf numFmtId="164" fontId="6" fillId="0" borderId="0" xfId="0" applyNumberFormat="1" applyFont="1" applyAlignment="1">
      <alignment horizontal="center"/>
    </xf>
    <xf numFmtId="164" fontId="6" fillId="2" borderId="2" xfId="0" applyNumberFormat="1" applyFont="1" applyFill="1" applyBorder="1" applyAlignment="1">
      <alignment horizontal="center"/>
    </xf>
    <xf numFmtId="164" fontId="6" fillId="2" borderId="3" xfId="0" applyNumberFormat="1" applyFont="1" applyFill="1" applyBorder="1" applyAlignment="1">
      <alignment horizontal="center"/>
    </xf>
    <xf numFmtId="164" fontId="6" fillId="2" borderId="1" xfId="0" applyNumberFormat="1" applyFont="1" applyFill="1" applyBorder="1" applyAlignment="1">
      <alignment horizontal="center"/>
    </xf>
    <xf numFmtId="0" fontId="6" fillId="2" borderId="5" xfId="0" applyFont="1" applyFill="1" applyBorder="1"/>
    <xf numFmtId="42" fontId="6" fillId="0" borderId="0" xfId="0" applyNumberFormat="1" applyFont="1"/>
    <xf numFmtId="42" fontId="6" fillId="2" borderId="5" xfId="0" applyNumberFormat="1" applyFont="1" applyFill="1" applyBorder="1"/>
    <xf numFmtId="41" fontId="6" fillId="0" borderId="0" xfId="0" applyNumberFormat="1" applyFont="1"/>
    <xf numFmtId="41" fontId="6" fillId="2" borderId="5" xfId="0" applyNumberFormat="1" applyFont="1" applyFill="1" applyBorder="1"/>
    <xf numFmtId="41" fontId="6" fillId="0" borderId="8" xfId="0" applyNumberFormat="1" applyFont="1" applyBorder="1"/>
    <xf numFmtId="41" fontId="6" fillId="2" borderId="9" xfId="0" applyNumberFormat="1" applyFont="1" applyFill="1" applyBorder="1"/>
    <xf numFmtId="41" fontId="6" fillId="0" borderId="7" xfId="0" applyNumberFormat="1" applyFont="1" applyBorder="1"/>
    <xf numFmtId="42" fontId="6" fillId="0" borderId="10" xfId="0" applyNumberFormat="1" applyFont="1" applyBorder="1"/>
    <xf numFmtId="42" fontId="6" fillId="2" borderId="11" xfId="0" applyNumberFormat="1" applyFont="1" applyFill="1" applyBorder="1"/>
    <xf numFmtId="0" fontId="13" fillId="0" borderId="0" xfId="0" applyFont="1" applyAlignment="1">
      <alignment wrapText="1"/>
    </xf>
    <xf numFmtId="41" fontId="13" fillId="0" borderId="0" xfId="0" applyNumberFormat="1" applyFont="1" applyAlignment="1">
      <alignment wrapText="1"/>
    </xf>
    <xf numFmtId="41" fontId="6" fillId="2" borderId="6" xfId="0" applyNumberFormat="1" applyFont="1" applyFill="1" applyBorder="1"/>
    <xf numFmtId="0" fontId="15" fillId="0" borderId="0" xfId="0" applyFont="1"/>
    <xf numFmtId="165" fontId="6" fillId="0" borderId="0" xfId="0" applyNumberFormat="1" applyFont="1"/>
    <xf numFmtId="165" fontId="6" fillId="2" borderId="5" xfId="0" applyNumberFormat="1" applyFont="1" applyFill="1" applyBorder="1"/>
    <xf numFmtId="0" fontId="9" fillId="0" borderId="0" xfId="0" applyFont="1"/>
    <xf numFmtId="0" fontId="10" fillId="0" borderId="0" xfId="0" applyFont="1"/>
    <xf numFmtId="0" fontId="16" fillId="0" borderId="0" xfId="0" applyFont="1"/>
    <xf numFmtId="41" fontId="16" fillId="0" borderId="0" xfId="0" applyNumberFormat="1" applyFont="1"/>
    <xf numFmtId="41" fontId="6" fillId="0" borderId="12" xfId="0" applyNumberFormat="1" applyFont="1" applyBorder="1"/>
    <xf numFmtId="0" fontId="6" fillId="0" borderId="12" xfId="0" applyFont="1" applyBorder="1"/>
    <xf numFmtId="0" fontId="11" fillId="0" borderId="0" xfId="0" applyFont="1"/>
    <xf numFmtId="0" fontId="12" fillId="0" borderId="0" xfId="0" applyFont="1"/>
    <xf numFmtId="0" fontId="11" fillId="0" borderId="0" xfId="0" applyFont="1" applyAlignment="1">
      <alignment wrapText="1"/>
    </xf>
    <xf numFmtId="42" fontId="6" fillId="0" borderId="13" xfId="0" applyNumberFormat="1" applyFont="1" applyBorder="1"/>
    <xf numFmtId="42" fontId="6" fillId="2" borderId="14" xfId="0" applyNumberFormat="1" applyFont="1" applyFill="1" applyBorder="1"/>
    <xf numFmtId="166" fontId="6" fillId="0" borderId="0" xfId="0" applyNumberFormat="1" applyFont="1"/>
    <xf numFmtId="166" fontId="6" fillId="2" borderId="5" xfId="0" applyNumberFormat="1" applyFont="1" applyFill="1" applyBorder="1"/>
    <xf numFmtId="167" fontId="6" fillId="0" borderId="0" xfId="0" applyNumberFormat="1" applyFont="1"/>
    <xf numFmtId="167" fontId="6" fillId="2" borderId="5" xfId="0" applyNumberFormat="1" applyFont="1" applyFill="1" applyBorder="1"/>
    <xf numFmtId="167" fontId="6" fillId="0" borderId="8" xfId="0" applyNumberFormat="1" applyFont="1" applyBorder="1"/>
    <xf numFmtId="167" fontId="6" fillId="2" borderId="9" xfId="0" applyNumberFormat="1" applyFont="1" applyFill="1" applyBorder="1"/>
    <xf numFmtId="165" fontId="6" fillId="0" borderId="10" xfId="0" applyNumberFormat="1" applyFont="1" applyBorder="1"/>
    <xf numFmtId="165" fontId="6" fillId="2" borderId="11" xfId="0" applyNumberFormat="1" applyFont="1" applyFill="1" applyBorder="1"/>
    <xf numFmtId="168" fontId="6" fillId="0" borderId="0" xfId="0" applyNumberFormat="1" applyFont="1"/>
    <xf numFmtId="168" fontId="6" fillId="2" borderId="5" xfId="0" applyNumberFormat="1" applyFont="1" applyFill="1" applyBorder="1"/>
    <xf numFmtId="0" fontId="2" fillId="0" borderId="0" xfId="0" applyFont="1" applyAlignment="1">
      <alignment wrapText="1"/>
    </xf>
    <xf numFmtId="41" fontId="6" fillId="0" borderId="15" xfId="0" applyNumberFormat="1" applyFont="1" applyBorder="1"/>
    <xf numFmtId="0" fontId="12" fillId="0" borderId="12" xfId="0" applyFont="1" applyBorder="1" applyAlignment="1">
      <alignment horizontal="center"/>
    </xf>
    <xf numFmtId="0" fontId="13" fillId="0" borderId="0" xfId="0" applyFont="1" applyAlignment="1">
      <alignment horizontal="center"/>
    </xf>
    <xf numFmtId="0" fontId="11" fillId="0" borderId="18" xfId="0" applyFont="1" applyBorder="1" applyAlignment="1">
      <alignment horizontal="center"/>
    </xf>
    <xf numFmtId="0" fontId="12" fillId="0" borderId="19" xfId="0" applyFont="1" applyBorder="1" applyAlignment="1">
      <alignment horizontal="center"/>
    </xf>
    <xf numFmtId="164" fontId="6" fillId="2" borderId="20" xfId="0" applyNumberFormat="1" applyFont="1" applyFill="1" applyBorder="1" applyAlignment="1">
      <alignment horizontal="center"/>
    </xf>
    <xf numFmtId="0" fontId="6" fillId="0" borderId="18" xfId="0" applyFont="1" applyBorder="1"/>
    <xf numFmtId="42" fontId="6" fillId="0" borderId="18" xfId="0" applyNumberFormat="1" applyFont="1" applyBorder="1"/>
    <xf numFmtId="41" fontId="6" fillId="0" borderId="18" xfId="0" applyNumberFormat="1" applyFont="1" applyBorder="1"/>
    <xf numFmtId="165" fontId="6" fillId="0" borderId="18" xfId="0" applyNumberFormat="1" applyFont="1" applyBorder="1"/>
    <xf numFmtId="0" fontId="6" fillId="0" borderId="21" xfId="0" applyFont="1" applyBorder="1"/>
    <xf numFmtId="0" fontId="11" fillId="0" borderId="12" xfId="0" applyFont="1" applyBorder="1" applyAlignment="1">
      <alignment horizontal="center"/>
    </xf>
    <xf numFmtId="0" fontId="11" fillId="0" borderId="0" xfId="0" applyFont="1" applyAlignment="1">
      <alignment horizontal="center"/>
    </xf>
    <xf numFmtId="0" fontId="7" fillId="0" borderId="0" xfId="0" applyFont="1"/>
    <xf numFmtId="0" fontId="8" fillId="0" borderId="0" xfId="0" applyFont="1"/>
    <xf numFmtId="0" fontId="13" fillId="0" borderId="0" xfId="0" applyFont="1"/>
    <xf numFmtId="164" fontId="6" fillId="2" borderId="22" xfId="0" applyNumberFormat="1" applyFont="1" applyFill="1" applyBorder="1" applyAlignment="1">
      <alignment horizontal="center"/>
    </xf>
    <xf numFmtId="164" fontId="6" fillId="0" borderId="5" xfId="0" applyNumberFormat="1" applyFont="1" applyBorder="1" applyAlignment="1">
      <alignment horizontal="center"/>
    </xf>
    <xf numFmtId="0" fontId="12" fillId="0" borderId="0" xfId="0" applyFont="1" applyAlignment="1">
      <alignment horizontal="center"/>
    </xf>
    <xf numFmtId="164" fontId="6" fillId="0" borderId="17" xfId="0" applyNumberFormat="1" applyFont="1" applyBorder="1" applyAlignment="1">
      <alignment horizontal="center"/>
    </xf>
    <xf numFmtId="164" fontId="6" fillId="2" borderId="0" xfId="0" applyNumberFormat="1" applyFont="1" applyFill="1" applyAlignment="1">
      <alignment horizontal="center"/>
    </xf>
    <xf numFmtId="0" fontId="6" fillId="0" borderId="23" xfId="0" applyFont="1" applyBorder="1"/>
    <xf numFmtId="42" fontId="6" fillId="0" borderId="24" xfId="0" applyNumberFormat="1" applyFont="1" applyBorder="1"/>
    <xf numFmtId="41" fontId="6" fillId="0" borderId="24" xfId="0" applyNumberFormat="1" applyFont="1" applyBorder="1"/>
    <xf numFmtId="165" fontId="6" fillId="0" borderId="24" xfId="0" applyNumberFormat="1" applyFont="1" applyBorder="1"/>
    <xf numFmtId="42" fontId="5" fillId="0" borderId="0" xfId="0" applyNumberFormat="1" applyFont="1"/>
    <xf numFmtId="0" fontId="6" fillId="0" borderId="24" xfId="0" applyFont="1" applyBorder="1"/>
    <xf numFmtId="41" fontId="6" fillId="0" borderId="0" xfId="0" applyNumberFormat="1" applyFont="1" applyAlignment="1">
      <alignment horizontal="right"/>
    </xf>
    <xf numFmtId="42" fontId="6" fillId="2" borderId="25" xfId="0" applyNumberFormat="1" applyFont="1" applyFill="1" applyBorder="1"/>
    <xf numFmtId="0" fontId="11" fillId="0" borderId="24" xfId="0" applyFont="1" applyBorder="1" applyAlignment="1">
      <alignment horizontal="center"/>
    </xf>
    <xf numFmtId="164" fontId="6" fillId="0" borderId="24" xfId="0" applyNumberFormat="1" applyFont="1" applyBorder="1" applyAlignment="1">
      <alignment horizontal="center"/>
    </xf>
    <xf numFmtId="0" fontId="20" fillId="0" borderId="0" xfId="0" applyFont="1" applyAlignment="1">
      <alignment horizontal="center"/>
    </xf>
    <xf numFmtId="0" fontId="6" fillId="0" borderId="0" xfId="0" applyFont="1" applyAlignment="1">
      <alignment horizontal="right"/>
    </xf>
    <xf numFmtId="166" fontId="6" fillId="0" borderId="0" xfId="0" applyNumberFormat="1" applyFont="1" applyAlignment="1">
      <alignment horizontal="center"/>
    </xf>
    <xf numFmtId="42" fontId="6" fillId="0" borderId="24" xfId="0" applyNumberFormat="1" applyFont="1" applyBorder="1" applyAlignment="1">
      <alignment horizontal="center"/>
    </xf>
    <xf numFmtId="0" fontId="23" fillId="0" borderId="0" xfId="0" applyFont="1"/>
    <xf numFmtId="0" fontId="24" fillId="0" borderId="0" xfId="0" applyFont="1"/>
    <xf numFmtId="164" fontId="24" fillId="0" borderId="0" xfId="0" applyNumberFormat="1" applyFont="1" applyAlignment="1">
      <alignment horizontal="center"/>
    </xf>
    <xf numFmtId="0" fontId="25" fillId="0" borderId="0" xfId="0" applyFont="1"/>
    <xf numFmtId="0" fontId="26" fillId="0" borderId="0" xfId="0" applyFont="1"/>
    <xf numFmtId="0" fontId="15" fillId="0" borderId="26" xfId="0" applyFont="1" applyBorder="1"/>
    <xf numFmtId="41" fontId="15" fillId="0" borderId="0" xfId="0" applyNumberFormat="1" applyFont="1"/>
    <xf numFmtId="0" fontId="27" fillId="2" borderId="4" xfId="0" applyFont="1" applyFill="1" applyBorder="1" applyAlignment="1">
      <alignment horizontal="center"/>
    </xf>
    <xf numFmtId="0" fontId="27" fillId="2" borderId="5" xfId="0" applyFont="1" applyFill="1" applyBorder="1" applyAlignment="1">
      <alignment horizontal="center"/>
    </xf>
    <xf numFmtId="0" fontId="27" fillId="0" borderId="0" xfId="0" applyFont="1" applyAlignment="1">
      <alignment horizontal="center"/>
    </xf>
    <xf numFmtId="164" fontId="15" fillId="0" borderId="0" xfId="0" applyNumberFormat="1" applyFont="1" applyAlignment="1">
      <alignment horizontal="center"/>
    </xf>
    <xf numFmtId="0" fontId="29" fillId="0" borderId="12" xfId="0" applyFont="1" applyBorder="1" applyAlignment="1">
      <alignment horizontal="center"/>
    </xf>
    <xf numFmtId="164" fontId="15" fillId="2" borderId="1" xfId="0" applyNumberFormat="1" applyFont="1" applyFill="1" applyBorder="1" applyAlignment="1">
      <alignment horizontal="center"/>
    </xf>
    <xf numFmtId="164" fontId="15" fillId="2" borderId="2" xfId="0" applyNumberFormat="1" applyFont="1" applyFill="1" applyBorder="1" applyAlignment="1">
      <alignment horizontal="center"/>
    </xf>
    <xf numFmtId="164" fontId="15" fillId="2" borderId="3" xfId="0" applyNumberFormat="1" applyFont="1" applyFill="1" applyBorder="1" applyAlignment="1">
      <alignment horizontal="center"/>
    </xf>
    <xf numFmtId="42" fontId="15" fillId="0" borderId="0" xfId="0" applyNumberFormat="1" applyFont="1"/>
    <xf numFmtId="0" fontId="29" fillId="0" borderId="0" xfId="0" applyFont="1" applyAlignment="1">
      <alignment horizontal="center"/>
    </xf>
    <xf numFmtId="42" fontId="15" fillId="2" borderId="5" xfId="0" applyNumberFormat="1" applyFont="1" applyFill="1" applyBorder="1"/>
    <xf numFmtId="41" fontId="15" fillId="2" borderId="5" xfId="0" applyNumberFormat="1" applyFont="1" applyFill="1" applyBorder="1"/>
    <xf numFmtId="42" fontId="15" fillId="2" borderId="27" xfId="0" applyNumberFormat="1" applyFont="1" applyFill="1" applyBorder="1"/>
    <xf numFmtId="0" fontId="15" fillId="0" borderId="0" xfId="0" applyFont="1" applyAlignment="1">
      <alignment wrapText="1"/>
    </xf>
    <xf numFmtId="0" fontId="0" fillId="0" borderId="0" xfId="0" applyAlignment="1">
      <alignment wrapText="1"/>
    </xf>
    <xf numFmtId="0" fontId="27" fillId="0" borderId="0" xfId="0" applyFont="1"/>
    <xf numFmtId="0" fontId="29" fillId="0" borderId="0" xfId="0" applyFont="1"/>
    <xf numFmtId="42" fontId="15" fillId="2" borderId="6" xfId="0" applyNumberFormat="1" applyFont="1" applyFill="1" applyBorder="1"/>
    <xf numFmtId="0" fontId="5" fillId="0" borderId="0" xfId="0" applyFont="1" applyAlignment="1">
      <alignment wrapText="1"/>
    </xf>
    <xf numFmtId="0" fontId="11" fillId="0" borderId="19" xfId="0" applyFont="1" applyBorder="1" applyAlignment="1">
      <alignment horizontal="center"/>
    </xf>
    <xf numFmtId="0" fontId="5" fillId="0" borderId="0" xfId="0" applyFont="1" applyAlignment="1">
      <alignment horizontal="center"/>
    </xf>
    <xf numFmtId="169" fontId="6" fillId="2" borderId="11" xfId="14" applyNumberFormat="1" applyFont="1" applyFill="1" applyBorder="1"/>
    <xf numFmtId="169" fontId="6" fillId="0" borderId="0" xfId="14" applyNumberFormat="1" applyFont="1"/>
    <xf numFmtId="169" fontId="6" fillId="0" borderId="10" xfId="14" applyNumberFormat="1" applyFont="1" applyBorder="1"/>
    <xf numFmtId="169" fontId="6" fillId="0" borderId="18" xfId="14" applyNumberFormat="1" applyFont="1" applyBorder="1"/>
    <xf numFmtId="169" fontId="6" fillId="2" borderId="5" xfId="14" applyNumberFormat="1" applyFont="1" applyFill="1" applyBorder="1"/>
    <xf numFmtId="169" fontId="6" fillId="0" borderId="24" xfId="14" applyNumberFormat="1" applyFont="1" applyBorder="1"/>
    <xf numFmtId="0" fontId="11" fillId="0" borderId="1" xfId="0" applyFont="1" applyBorder="1"/>
    <xf numFmtId="41" fontId="6" fillId="2" borderId="5" xfId="0" applyNumberFormat="1" applyFont="1" applyFill="1" applyBorder="1" applyAlignment="1">
      <alignment horizontal="right"/>
    </xf>
    <xf numFmtId="0" fontId="6" fillId="0" borderId="17" xfId="0" applyFont="1" applyBorder="1"/>
    <xf numFmtId="0" fontId="11" fillId="0" borderId="1" xfId="0" applyFont="1" applyBorder="1" applyAlignment="1">
      <alignment horizontal="center"/>
    </xf>
    <xf numFmtId="0" fontId="24" fillId="2" borderId="5" xfId="0" applyFont="1" applyFill="1" applyBorder="1"/>
    <xf numFmtId="42" fontId="24" fillId="2" borderId="5" xfId="0" applyNumberFormat="1" applyFont="1" applyFill="1" applyBorder="1"/>
    <xf numFmtId="41" fontId="24" fillId="2" borderId="5" xfId="0" applyNumberFormat="1" applyFont="1" applyFill="1" applyBorder="1"/>
    <xf numFmtId="41" fontId="6" fillId="2" borderId="29" xfId="0" applyNumberFormat="1" applyFont="1" applyFill="1" applyBorder="1"/>
    <xf numFmtId="0" fontId="6" fillId="2" borderId="25" xfId="0" applyFont="1" applyFill="1" applyBorder="1"/>
    <xf numFmtId="0" fontId="6" fillId="2" borderId="3" xfId="0" applyFont="1" applyFill="1" applyBorder="1"/>
    <xf numFmtId="0" fontId="17" fillId="0" borderId="0" xfId="0" quotePrefix="1" applyFont="1"/>
    <xf numFmtId="0" fontId="15" fillId="0" borderId="0" xfId="0" applyFont="1"/>
    <xf numFmtId="0" fontId="30" fillId="0" borderId="0" xfId="0" applyFont="1"/>
    <xf numFmtId="0" fontId="11" fillId="0" borderId="16" xfId="0" applyFont="1" applyBorder="1" applyAlignment="1">
      <alignment horizontal="center" wrapText="1"/>
    </xf>
    <xf numFmtId="0" fontId="2" fillId="0" borderId="12" xfId="0" applyFont="1" applyBorder="1" applyAlignment="1">
      <alignment horizontal="center" wrapText="1"/>
    </xf>
    <xf numFmtId="0" fontId="15" fillId="0" borderId="0" xfId="0" applyFont="1" applyAlignment="1">
      <alignment wrapText="1"/>
    </xf>
    <xf numFmtId="0" fontId="5" fillId="0" borderId="0" xfId="0" applyFont="1" applyAlignment="1">
      <alignment wrapText="1"/>
    </xf>
    <xf numFmtId="0" fontId="0" fillId="0" borderId="0" xfId="0" applyAlignment="1">
      <alignment wrapText="1"/>
    </xf>
    <xf numFmtId="0" fontId="6" fillId="0" borderId="0" xfId="0" applyFont="1" applyAlignment="1">
      <alignment horizontal="right"/>
    </xf>
    <xf numFmtId="0" fontId="5" fillId="0" borderId="0" xfId="0" applyFont="1" applyAlignment="1">
      <alignment horizontal="right"/>
    </xf>
    <xf numFmtId="0" fontId="0" fillId="0" borderId="0" xfId="0"/>
    <xf numFmtId="0" fontId="11" fillId="0" borderId="2" xfId="0" applyFont="1" applyBorder="1" applyAlignment="1">
      <alignment horizontal="center"/>
    </xf>
    <xf numFmtId="0" fontId="11" fillId="0" borderId="3" xfId="0" applyFont="1" applyBorder="1" applyAlignment="1">
      <alignment horizontal="center"/>
    </xf>
    <xf numFmtId="0" fontId="0" fillId="0" borderId="3" xfId="0" applyBorder="1"/>
    <xf numFmtId="0" fontId="0" fillId="0" borderId="22" xfId="0" applyBorder="1"/>
    <xf numFmtId="0" fontId="11" fillId="0" borderId="0" xfId="0" applyFont="1" applyAlignment="1">
      <alignment horizontal="center"/>
    </xf>
    <xf numFmtId="164" fontId="6" fillId="2" borderId="3" xfId="0" applyNumberFormat="1" applyFont="1" applyFill="1" applyBorder="1" applyAlignment="1">
      <alignment horizontal="center"/>
    </xf>
    <xf numFmtId="0" fontId="0" fillId="2" borderId="3" xfId="0" applyFill="1" applyBorder="1"/>
    <xf numFmtId="0" fontId="0" fillId="2" borderId="22" xfId="0" applyFill="1" applyBorder="1"/>
    <xf numFmtId="0" fontId="11" fillId="0" borderId="22" xfId="0" applyFont="1" applyBorder="1" applyAlignment="1">
      <alignment horizontal="center"/>
    </xf>
    <xf numFmtId="0" fontId="33" fillId="0" borderId="0" xfId="0" applyFont="1" applyAlignment="1">
      <alignment horizontal="center"/>
    </xf>
    <xf numFmtId="0" fontId="11" fillId="0" borderId="16" xfId="0" applyFont="1" applyBorder="1" applyAlignment="1">
      <alignment horizontal="center"/>
    </xf>
    <xf numFmtId="0" fontId="33" fillId="0" borderId="16" xfId="0" applyFont="1" applyBorder="1" applyAlignment="1">
      <alignment horizontal="center"/>
    </xf>
    <xf numFmtId="0" fontId="5" fillId="0" borderId="0" xfId="0" applyFont="1" applyAlignment="1">
      <alignment horizontal="center"/>
    </xf>
    <xf numFmtId="0" fontId="11" fillId="0" borderId="12" xfId="0" applyFont="1" applyBorder="1" applyAlignment="1">
      <alignment horizontal="center"/>
    </xf>
    <xf numFmtId="0" fontId="6" fillId="0" borderId="0" xfId="0" applyFont="1" applyAlignment="1">
      <alignment wrapText="1"/>
    </xf>
    <xf numFmtId="0" fontId="11" fillId="0" borderId="0" xfId="0" applyFont="1" applyAlignment="1">
      <alignment wrapText="1"/>
    </xf>
    <xf numFmtId="0" fontId="6" fillId="0" borderId="0" xfId="0" applyFont="1"/>
    <xf numFmtId="0" fontId="7" fillId="0" borderId="0" xfId="0" applyFont="1"/>
    <xf numFmtId="0" fontId="8" fillId="0" borderId="0" xfId="0" applyFont="1"/>
    <xf numFmtId="0" fontId="9" fillId="0" borderId="0" xfId="0" applyFont="1"/>
    <xf numFmtId="0" fontId="5" fillId="0" borderId="3" xfId="0" applyFont="1" applyBorder="1" applyAlignment="1">
      <alignment horizontal="center"/>
    </xf>
    <xf numFmtId="0" fontId="5" fillId="0" borderId="22" xfId="0" applyFont="1" applyBorder="1" applyAlignment="1">
      <alignment horizontal="center"/>
    </xf>
    <xf numFmtId="164" fontId="6" fillId="2" borderId="2" xfId="0" applyNumberFormat="1" applyFont="1" applyFill="1" applyBorder="1" applyAlignment="1">
      <alignment horizontal="center"/>
    </xf>
    <xf numFmtId="0" fontId="5" fillId="2" borderId="3" xfId="0" applyFont="1" applyFill="1" applyBorder="1" applyAlignment="1">
      <alignment horizontal="center"/>
    </xf>
    <xf numFmtId="0" fontId="11" fillId="0" borderId="0" xfId="0" applyFont="1"/>
    <xf numFmtId="0" fontId="19" fillId="0" borderId="0" xfId="0" applyFont="1"/>
    <xf numFmtId="0" fontId="34"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37"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vertical="top" wrapText="1"/>
    </xf>
    <xf numFmtId="0" fontId="35" fillId="0" borderId="0" xfId="0" applyFont="1" applyAlignment="1">
      <alignment horizontal="center"/>
    </xf>
    <xf numFmtId="0" fontId="36" fillId="0" borderId="0" xfId="0" applyFont="1"/>
    <xf numFmtId="0" fontId="12" fillId="0" borderId="0" xfId="0" applyFont="1"/>
    <xf numFmtId="0" fontId="13" fillId="0" borderId="0" xfId="0" applyFont="1"/>
    <xf numFmtId="0" fontId="13" fillId="0" borderId="0" xfId="0" applyFont="1" applyAlignment="1">
      <alignment wrapText="1"/>
    </xf>
    <xf numFmtId="0" fontId="10" fillId="0" borderId="0" xfId="0" applyFont="1"/>
    <xf numFmtId="0" fontId="12" fillId="0" borderId="0" xfId="0" applyFont="1" applyAlignment="1">
      <alignment wrapText="1"/>
    </xf>
    <xf numFmtId="0" fontId="12" fillId="0" borderId="0" xfId="0" applyFont="1" applyAlignment="1">
      <alignment horizontal="center"/>
    </xf>
    <xf numFmtId="0" fontId="0" fillId="0" borderId="3" xfId="0" applyBorder="1" applyAlignment="1">
      <alignment horizontal="center"/>
    </xf>
    <xf numFmtId="0" fontId="2" fillId="0" borderId="16" xfId="0" applyFont="1" applyBorder="1" applyAlignment="1">
      <alignment horizontal="center"/>
    </xf>
    <xf numFmtId="0" fontId="0" fillId="0" borderId="12" xfId="0" applyBorder="1" applyAlignment="1">
      <alignment horizontal="center"/>
    </xf>
    <xf numFmtId="0" fontId="11" fillId="0" borderId="21" xfId="0" applyFont="1" applyBorder="1" applyAlignment="1">
      <alignment horizontal="center"/>
    </xf>
    <xf numFmtId="0" fontId="6" fillId="0" borderId="0" xfId="0" applyFont="1" applyAlignment="1">
      <alignment horizontal="center"/>
    </xf>
    <xf numFmtId="0" fontId="13" fillId="0" borderId="0" xfId="0" applyFont="1" applyAlignment="1">
      <alignment horizontal="center"/>
    </xf>
    <xf numFmtId="0" fontId="2" fillId="0" borderId="0" xfId="0" applyFont="1" applyAlignment="1">
      <alignment horizontal="center"/>
    </xf>
    <xf numFmtId="0" fontId="0" fillId="0" borderId="0" xfId="0" applyAlignment="1">
      <alignment horizontal="right"/>
    </xf>
    <xf numFmtId="0" fontId="13" fillId="0" borderId="0" xfId="0" applyFont="1" applyAlignment="1">
      <alignment horizontal="right"/>
    </xf>
    <xf numFmtId="0" fontId="27" fillId="0" borderId="12" xfId="0" applyFont="1" applyBorder="1" applyAlignment="1">
      <alignment horizontal="center"/>
    </xf>
    <xf numFmtId="164" fontId="15" fillId="2" borderId="3" xfId="0" applyNumberFormat="1" applyFont="1" applyFill="1" applyBorder="1" applyAlignment="1">
      <alignment horizontal="center"/>
    </xf>
    <xf numFmtId="0" fontId="30" fillId="0" borderId="3" xfId="0" applyFont="1" applyBorder="1" applyAlignment="1">
      <alignment horizontal="center"/>
    </xf>
    <xf numFmtId="0" fontId="30" fillId="0" borderId="28" xfId="0" applyFont="1" applyBorder="1" applyAlignment="1">
      <alignment horizontal="center"/>
    </xf>
    <xf numFmtId="0" fontId="11" fillId="0" borderId="20" xfId="0" applyFont="1" applyBorder="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1" fillId="0" borderId="0" xfId="0" applyFont="1"/>
    <xf numFmtId="0" fontId="27" fillId="0" borderId="0" xfId="0" applyFont="1"/>
    <xf numFmtId="0" fontId="29" fillId="0" borderId="0" xfId="0" applyFont="1"/>
    <xf numFmtId="0" fontId="15" fillId="0" borderId="0" xfId="0" applyFont="1" applyAlignment="1">
      <alignment horizontal="left" wrapText="1"/>
    </xf>
    <xf numFmtId="0" fontId="0" fillId="0" borderId="22" xfId="0" applyBorder="1" applyAlignment="1">
      <alignment horizontal="center"/>
    </xf>
    <xf numFmtId="0" fontId="0" fillId="0" borderId="0" xfId="0" applyAlignment="1">
      <alignment horizontal="center"/>
    </xf>
    <xf numFmtId="0" fontId="11" fillId="0" borderId="12" xfId="0" applyFont="1" applyBorder="1"/>
    <xf numFmtId="0" fontId="0" fillId="0" borderId="12" xfId="0" applyBorder="1"/>
    <xf numFmtId="164" fontId="15" fillId="0" borderId="0" xfId="0" applyNumberFormat="1" applyFont="1" applyAlignment="1">
      <alignment horizontal="center"/>
    </xf>
    <xf numFmtId="164" fontId="15" fillId="2" borderId="28" xfId="0" applyNumberFormat="1" applyFont="1" applyFill="1" applyBorder="1" applyAlignment="1">
      <alignment horizontal="center"/>
    </xf>
    <xf numFmtId="0" fontId="30" fillId="0" borderId="0" xfId="0" applyFont="1" applyAlignment="1">
      <alignment wrapText="1"/>
    </xf>
    <xf numFmtId="0" fontId="2" fillId="0" borderId="0" xfId="0" applyFont="1" applyAlignment="1">
      <alignment wrapText="1"/>
    </xf>
    <xf numFmtId="0" fontId="5" fillId="0" borderId="0" xfId="0" applyFont="1"/>
    <xf numFmtId="0" fontId="33" fillId="0" borderId="0" xfId="0" applyFont="1" applyAlignment="1">
      <alignment wrapText="1"/>
    </xf>
  </cellXfs>
  <cellStyles count="15">
    <cellStyle name="Comma 13 2_2. Accounts Receivable net" xfId="10" xr:uid="{22B5FA62-A6C1-4642-AD07-CACDB9DE8E80}"/>
    <cellStyle name="Comma 2" xfId="12" xr:uid="{6414FD8B-F617-4334-AC98-96A060D1D943}"/>
    <cellStyle name="Comma 3" xfId="4" xr:uid="{F188951B-0FCF-4EB0-B9A9-C78FC09291F2}"/>
    <cellStyle name="Comma 3 2" xfId="8" xr:uid="{94D9FFD0-4DBC-4C99-A556-880D374059E8}"/>
    <cellStyle name="Comma 4" xfId="3" xr:uid="{893B076D-1A83-4BB9-BC2A-29CAAF712088}"/>
    <cellStyle name="Currency" xfId="14" builtinId="4"/>
    <cellStyle name="Currency 2" xfId="6" xr:uid="{A4973FCF-EE6F-4F28-8DBE-473D895DAC62}"/>
    <cellStyle name="Normal" xfId="0" builtinId="0"/>
    <cellStyle name="Normal 16 3 2 2_Content Calcs (2)" xfId="11" xr:uid="{9AF5061B-087F-42C2-BCF2-6229E19ED1F1}"/>
    <cellStyle name="Normal 4" xfId="1" xr:uid="{32E3C041-C455-4C78-9632-8273806FC665}"/>
    <cellStyle name="Normal 4 2" xfId="9" xr:uid="{9E001DEF-1D90-434D-AEDC-319BA64B704D}"/>
    <cellStyle name="Normal 4 3" xfId="13" xr:uid="{E73F15CF-ECC1-4090-835A-F29AA4643FB1}"/>
    <cellStyle name="Normal 5" xfId="5" xr:uid="{2BA23EFF-9DE7-4DB6-978B-7609895FFC31}"/>
    <cellStyle name="Normal 9 2" xfId="2" xr:uid="{F3DAC053-6202-4560-9FB4-35902CAA558E}"/>
    <cellStyle name="Percent 3" xfId="7" xr:uid="{B5585704-8634-4EFF-A29E-18D2116FA275}"/>
  </cellStyles>
  <dxfs count="0"/>
  <tableStyles count="0" defaultTableStyle="TableStyleMedium2" defaultPivotStyle="PivotStyleLight16"/>
  <colors>
    <mruColors>
      <color rgb="FFB8CCE4"/>
      <color rgb="FF000A48"/>
      <color rgb="FF005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1</xdr:row>
      <xdr:rowOff>55205</xdr:rowOff>
    </xdr:from>
    <xdr:to>
      <xdr:col>10</xdr:col>
      <xdr:colOff>342050</xdr:colOff>
      <xdr:row>19</xdr:row>
      <xdr:rowOff>171450</xdr:rowOff>
    </xdr:to>
    <xdr:pic>
      <xdr:nvPicPr>
        <xdr:cNvPr id="2" name="Picture 1">
          <a:extLst>
            <a:ext uri="{FF2B5EF4-FFF2-40B4-BE49-F238E27FC236}">
              <a16:creationId xmlns:a16="http://schemas.microsoft.com/office/drawing/2014/main" id="{89BAF748-7DDD-CC44-DE85-2533874050CD}"/>
            </a:ext>
          </a:extLst>
        </xdr:cNvPr>
        <xdr:cNvPicPr>
          <a:picLocks noChangeAspect="1"/>
        </xdr:cNvPicPr>
      </xdr:nvPicPr>
      <xdr:blipFill>
        <a:blip xmlns:r="http://schemas.openxmlformats.org/officeDocument/2006/relationships" r:embed="rId1"/>
        <a:stretch>
          <a:fillRect/>
        </a:stretch>
      </xdr:blipFill>
      <xdr:spPr>
        <a:xfrm>
          <a:off x="1473200" y="245705"/>
          <a:ext cx="4964850" cy="35452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865945</xdr:colOff>
      <xdr:row>0</xdr:row>
      <xdr:rowOff>212104</xdr:rowOff>
    </xdr:from>
    <xdr:to>
      <xdr:col>34</xdr:col>
      <xdr:colOff>837825</xdr:colOff>
      <xdr:row>2</xdr:row>
      <xdr:rowOff>36270</xdr:rowOff>
    </xdr:to>
    <xdr:pic>
      <xdr:nvPicPr>
        <xdr:cNvPr id="2" name="Picture 1">
          <a:extLst>
            <a:ext uri="{FF2B5EF4-FFF2-40B4-BE49-F238E27FC236}">
              <a16:creationId xmlns:a16="http://schemas.microsoft.com/office/drawing/2014/main" id="{ADEE39B7-420D-4662-B79E-664482FEB324}"/>
            </a:ext>
          </a:extLst>
        </xdr:cNvPr>
        <xdr:cNvPicPr>
          <a:picLocks noChangeAspect="1"/>
        </xdr:cNvPicPr>
      </xdr:nvPicPr>
      <xdr:blipFill>
        <a:blip xmlns:r="http://schemas.openxmlformats.org/officeDocument/2006/relationships" r:embed="rId1"/>
        <a:stretch>
          <a:fillRect/>
        </a:stretch>
      </xdr:blipFill>
      <xdr:spPr>
        <a:xfrm>
          <a:off x="14362870" y="212104"/>
          <a:ext cx="952955" cy="2908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800891</xdr:colOff>
      <xdr:row>0</xdr:row>
      <xdr:rowOff>220592</xdr:rowOff>
    </xdr:from>
    <xdr:to>
      <xdr:col>34</xdr:col>
      <xdr:colOff>836530</xdr:colOff>
      <xdr:row>2</xdr:row>
      <xdr:rowOff>46573</xdr:rowOff>
    </xdr:to>
    <xdr:pic>
      <xdr:nvPicPr>
        <xdr:cNvPr id="2" name="Picture 1">
          <a:extLst>
            <a:ext uri="{FF2B5EF4-FFF2-40B4-BE49-F238E27FC236}">
              <a16:creationId xmlns:a16="http://schemas.microsoft.com/office/drawing/2014/main" id="{3A1985BB-6A81-4231-8FEC-93327E976A6B}"/>
            </a:ext>
          </a:extLst>
        </xdr:cNvPr>
        <xdr:cNvPicPr>
          <a:picLocks noChangeAspect="1"/>
        </xdr:cNvPicPr>
      </xdr:nvPicPr>
      <xdr:blipFill>
        <a:blip xmlns:r="http://schemas.openxmlformats.org/officeDocument/2006/relationships" r:embed="rId1"/>
        <a:stretch>
          <a:fillRect/>
        </a:stretch>
      </xdr:blipFill>
      <xdr:spPr>
        <a:xfrm>
          <a:off x="14383541" y="220592"/>
          <a:ext cx="940514" cy="2958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34</xdr:col>
      <xdr:colOff>30920</xdr:colOff>
      <xdr:row>0</xdr:row>
      <xdr:rowOff>240679</xdr:rowOff>
    </xdr:from>
    <xdr:to>
      <xdr:col>35</xdr:col>
      <xdr:colOff>898151</xdr:colOff>
      <xdr:row>2</xdr:row>
      <xdr:rowOff>68020</xdr:rowOff>
    </xdr:to>
    <xdr:pic>
      <xdr:nvPicPr>
        <xdr:cNvPr id="2" name="Picture 1">
          <a:extLst>
            <a:ext uri="{FF2B5EF4-FFF2-40B4-BE49-F238E27FC236}">
              <a16:creationId xmlns:a16="http://schemas.microsoft.com/office/drawing/2014/main" id="{B0D28523-1E0E-462C-AC7A-ED3C71565A22}"/>
            </a:ext>
          </a:extLst>
        </xdr:cNvPr>
        <xdr:cNvPicPr>
          <a:picLocks noChangeAspect="1"/>
        </xdr:cNvPicPr>
      </xdr:nvPicPr>
      <xdr:blipFill>
        <a:blip xmlns:r="http://schemas.openxmlformats.org/officeDocument/2006/relationships" r:embed="rId1"/>
        <a:stretch>
          <a:fillRect/>
        </a:stretch>
      </xdr:blipFill>
      <xdr:spPr>
        <a:xfrm>
          <a:off x="14261270" y="240679"/>
          <a:ext cx="952956" cy="294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273050</xdr:colOff>
      <xdr:row>0</xdr:row>
      <xdr:rowOff>123824</xdr:rowOff>
    </xdr:from>
    <xdr:to>
      <xdr:col>15</xdr:col>
      <xdr:colOff>496698</xdr:colOff>
      <xdr:row>3</xdr:row>
      <xdr:rowOff>60324</xdr:rowOff>
    </xdr:to>
    <xdr:pic>
      <xdr:nvPicPr>
        <xdr:cNvPr id="2" name="Picture 1">
          <a:extLst>
            <a:ext uri="{FF2B5EF4-FFF2-40B4-BE49-F238E27FC236}">
              <a16:creationId xmlns:a16="http://schemas.microsoft.com/office/drawing/2014/main" id="{5AFC6D9A-F01C-4657-9516-94A7C140C830}"/>
            </a:ext>
          </a:extLst>
        </xdr:cNvPr>
        <xdr:cNvPicPr>
          <a:picLocks noChangeAspect="1"/>
        </xdr:cNvPicPr>
      </xdr:nvPicPr>
      <xdr:blipFill>
        <a:blip xmlns:r="http://schemas.openxmlformats.org/officeDocument/2006/relationships" r:embed="rId1"/>
        <a:stretch>
          <a:fillRect/>
        </a:stretch>
      </xdr:blipFill>
      <xdr:spPr>
        <a:xfrm>
          <a:off x="7931150" y="123824"/>
          <a:ext cx="1484716" cy="479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516695</xdr:colOff>
      <xdr:row>0</xdr:row>
      <xdr:rowOff>266079</xdr:rowOff>
    </xdr:from>
    <xdr:to>
      <xdr:col>30</xdr:col>
      <xdr:colOff>580650</xdr:colOff>
      <xdr:row>2</xdr:row>
      <xdr:rowOff>68020</xdr:rowOff>
    </xdr:to>
    <xdr:pic>
      <xdr:nvPicPr>
        <xdr:cNvPr id="4" name="Picture 3">
          <a:extLst>
            <a:ext uri="{FF2B5EF4-FFF2-40B4-BE49-F238E27FC236}">
              <a16:creationId xmlns:a16="http://schemas.microsoft.com/office/drawing/2014/main" id="{C5333090-1C48-D653-B6D8-381AF9129F56}"/>
            </a:ext>
          </a:extLst>
        </xdr:cNvPr>
        <xdr:cNvPicPr>
          <a:picLocks noChangeAspect="1"/>
        </xdr:cNvPicPr>
      </xdr:nvPicPr>
      <xdr:blipFill>
        <a:blip xmlns:r="http://schemas.openxmlformats.org/officeDocument/2006/relationships" r:embed="rId1"/>
        <a:stretch>
          <a:fillRect/>
        </a:stretch>
      </xdr:blipFill>
      <xdr:spPr>
        <a:xfrm>
          <a:off x="10984670" y="266079"/>
          <a:ext cx="978355" cy="268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33</xdr:col>
      <xdr:colOff>890</xdr:colOff>
      <xdr:row>0</xdr:row>
      <xdr:rowOff>229037</xdr:rowOff>
    </xdr:from>
    <xdr:to>
      <xdr:col>34</xdr:col>
      <xdr:colOff>858970</xdr:colOff>
      <xdr:row>2</xdr:row>
      <xdr:rowOff>59553</xdr:rowOff>
    </xdr:to>
    <xdr:pic>
      <xdr:nvPicPr>
        <xdr:cNvPr id="2" name="Picture 1">
          <a:extLst>
            <a:ext uri="{FF2B5EF4-FFF2-40B4-BE49-F238E27FC236}">
              <a16:creationId xmlns:a16="http://schemas.microsoft.com/office/drawing/2014/main" id="{1FDD68B1-01B9-4F05-B210-8D80068EC506}"/>
            </a:ext>
          </a:extLst>
        </xdr:cNvPr>
        <xdr:cNvPicPr>
          <a:picLocks noChangeAspect="1"/>
        </xdr:cNvPicPr>
      </xdr:nvPicPr>
      <xdr:blipFill>
        <a:blip xmlns:r="http://schemas.openxmlformats.org/officeDocument/2006/relationships" r:embed="rId1"/>
        <a:stretch>
          <a:fillRect/>
        </a:stretch>
      </xdr:blipFill>
      <xdr:spPr>
        <a:xfrm>
          <a:off x="14850365" y="229037"/>
          <a:ext cx="915230" cy="297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792920</xdr:colOff>
      <xdr:row>0</xdr:row>
      <xdr:rowOff>231154</xdr:rowOff>
    </xdr:from>
    <xdr:to>
      <xdr:col>33</xdr:col>
      <xdr:colOff>885450</xdr:colOff>
      <xdr:row>2</xdr:row>
      <xdr:rowOff>55320</xdr:rowOff>
    </xdr:to>
    <xdr:pic>
      <xdr:nvPicPr>
        <xdr:cNvPr id="2" name="Picture 1">
          <a:extLst>
            <a:ext uri="{FF2B5EF4-FFF2-40B4-BE49-F238E27FC236}">
              <a16:creationId xmlns:a16="http://schemas.microsoft.com/office/drawing/2014/main" id="{30A8E6E5-A3CC-4E62-A508-A61A14C9EA48}"/>
            </a:ext>
          </a:extLst>
        </xdr:cNvPr>
        <xdr:cNvPicPr>
          <a:picLocks noChangeAspect="1"/>
        </xdr:cNvPicPr>
      </xdr:nvPicPr>
      <xdr:blipFill>
        <a:blip xmlns:r="http://schemas.openxmlformats.org/officeDocument/2006/relationships" r:embed="rId1"/>
        <a:stretch>
          <a:fillRect/>
        </a:stretch>
      </xdr:blipFill>
      <xdr:spPr>
        <a:xfrm>
          <a:off x="11956220" y="231154"/>
          <a:ext cx="940255" cy="2908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21395</xdr:colOff>
      <xdr:row>0</xdr:row>
      <xdr:rowOff>221629</xdr:rowOff>
    </xdr:from>
    <xdr:to>
      <xdr:col>34</xdr:col>
      <xdr:colOff>2800</xdr:colOff>
      <xdr:row>2</xdr:row>
      <xdr:rowOff>48970</xdr:rowOff>
    </xdr:to>
    <xdr:pic>
      <xdr:nvPicPr>
        <xdr:cNvPr id="2" name="Picture 1">
          <a:extLst>
            <a:ext uri="{FF2B5EF4-FFF2-40B4-BE49-F238E27FC236}">
              <a16:creationId xmlns:a16="http://schemas.microsoft.com/office/drawing/2014/main" id="{B00ED5F8-9EC3-4ECE-82F1-4FF6DD4CD513}"/>
            </a:ext>
          </a:extLst>
        </xdr:cNvPr>
        <xdr:cNvPicPr>
          <a:picLocks noChangeAspect="1"/>
        </xdr:cNvPicPr>
      </xdr:nvPicPr>
      <xdr:blipFill>
        <a:blip xmlns:r="http://schemas.openxmlformats.org/officeDocument/2006/relationships" r:embed="rId1"/>
        <a:stretch>
          <a:fillRect/>
        </a:stretch>
      </xdr:blipFill>
      <xdr:spPr>
        <a:xfrm>
          <a:off x="13146845" y="221629"/>
          <a:ext cx="940255" cy="2908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180975</xdr:colOff>
      <xdr:row>0</xdr:row>
      <xdr:rowOff>240679</xdr:rowOff>
    </xdr:from>
    <xdr:to>
      <xdr:col>29</xdr:col>
      <xdr:colOff>883105</xdr:colOff>
      <xdr:row>2</xdr:row>
      <xdr:rowOff>68020</xdr:rowOff>
    </xdr:to>
    <xdr:pic>
      <xdr:nvPicPr>
        <xdr:cNvPr id="2" name="Picture 1">
          <a:extLst>
            <a:ext uri="{FF2B5EF4-FFF2-40B4-BE49-F238E27FC236}">
              <a16:creationId xmlns:a16="http://schemas.microsoft.com/office/drawing/2014/main" id="{FDF52EE6-AB89-4AB8-8178-5073579C8D5F}"/>
            </a:ext>
          </a:extLst>
        </xdr:cNvPr>
        <xdr:cNvPicPr>
          <a:picLocks noChangeAspect="1"/>
        </xdr:cNvPicPr>
      </xdr:nvPicPr>
      <xdr:blipFill>
        <a:blip xmlns:r="http://schemas.openxmlformats.org/officeDocument/2006/relationships" r:embed="rId1"/>
        <a:stretch>
          <a:fillRect/>
        </a:stretch>
      </xdr:blipFill>
      <xdr:spPr>
        <a:xfrm>
          <a:off x="9620250" y="240679"/>
          <a:ext cx="959305" cy="303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882650</xdr:colOff>
      <xdr:row>0</xdr:row>
      <xdr:rowOff>231154</xdr:rowOff>
    </xdr:from>
    <xdr:to>
      <xdr:col>33</xdr:col>
      <xdr:colOff>854530</xdr:colOff>
      <xdr:row>2</xdr:row>
      <xdr:rowOff>64845</xdr:rowOff>
    </xdr:to>
    <xdr:pic>
      <xdr:nvPicPr>
        <xdr:cNvPr id="2" name="Picture 1">
          <a:extLst>
            <a:ext uri="{FF2B5EF4-FFF2-40B4-BE49-F238E27FC236}">
              <a16:creationId xmlns:a16="http://schemas.microsoft.com/office/drawing/2014/main" id="{767B4816-E147-4B6E-B8B6-C20E775FDD2F}"/>
            </a:ext>
          </a:extLst>
        </xdr:cNvPr>
        <xdr:cNvPicPr>
          <a:picLocks noChangeAspect="1"/>
        </xdr:cNvPicPr>
      </xdr:nvPicPr>
      <xdr:blipFill>
        <a:blip xmlns:r="http://schemas.openxmlformats.org/officeDocument/2006/relationships" r:embed="rId1"/>
        <a:stretch>
          <a:fillRect/>
        </a:stretch>
      </xdr:blipFill>
      <xdr:spPr>
        <a:xfrm>
          <a:off x="11645900" y="231154"/>
          <a:ext cx="924380" cy="3099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875470</xdr:colOff>
      <xdr:row>0</xdr:row>
      <xdr:rowOff>227979</xdr:rowOff>
    </xdr:from>
    <xdr:to>
      <xdr:col>34</xdr:col>
      <xdr:colOff>841000</xdr:colOff>
      <xdr:row>2</xdr:row>
      <xdr:rowOff>39445</xdr:rowOff>
    </xdr:to>
    <xdr:pic>
      <xdr:nvPicPr>
        <xdr:cNvPr id="2" name="Picture 1">
          <a:extLst>
            <a:ext uri="{FF2B5EF4-FFF2-40B4-BE49-F238E27FC236}">
              <a16:creationId xmlns:a16="http://schemas.microsoft.com/office/drawing/2014/main" id="{742BBEAD-BF45-4970-ADE7-680C93C97295}"/>
            </a:ext>
          </a:extLst>
        </xdr:cNvPr>
        <xdr:cNvPicPr>
          <a:picLocks noChangeAspect="1"/>
        </xdr:cNvPicPr>
      </xdr:nvPicPr>
      <xdr:blipFill>
        <a:blip xmlns:r="http://schemas.openxmlformats.org/officeDocument/2006/relationships" r:embed="rId1"/>
        <a:stretch>
          <a:fillRect/>
        </a:stretch>
      </xdr:blipFill>
      <xdr:spPr>
        <a:xfrm>
          <a:off x="13305595" y="227979"/>
          <a:ext cx="946605" cy="2781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FBC4-3049-4E36-B604-64670FD4509B}">
  <dimension ref="C22:K27"/>
  <sheetViews>
    <sheetView tabSelected="1" topLeftCell="A7" zoomScaleNormal="100" workbookViewId="0">
      <selection activeCell="P17" sqref="P17"/>
    </sheetView>
  </sheetViews>
  <sheetFormatPr defaultRowHeight="14.5" x14ac:dyDescent="0.35"/>
  <sheetData>
    <row r="22" spans="3:11" x14ac:dyDescent="0.35">
      <c r="C22" s="164" t="s">
        <v>122</v>
      </c>
      <c r="D22" s="165"/>
      <c r="E22" s="165"/>
      <c r="F22" s="165"/>
      <c r="G22" s="165"/>
      <c r="H22" s="165"/>
      <c r="I22" s="165"/>
      <c r="J22" s="165"/>
      <c r="K22" s="165"/>
    </row>
    <row r="23" spans="3:11" x14ac:dyDescent="0.35">
      <c r="C23" s="165"/>
      <c r="D23" s="165"/>
      <c r="E23" s="165"/>
      <c r="F23" s="165"/>
      <c r="G23" s="165"/>
      <c r="H23" s="165"/>
      <c r="I23" s="165"/>
      <c r="J23" s="165"/>
      <c r="K23" s="165"/>
    </row>
    <row r="24" spans="3:11" x14ac:dyDescent="0.35">
      <c r="C24" s="165"/>
      <c r="D24" s="165"/>
      <c r="E24" s="165"/>
      <c r="F24" s="165"/>
      <c r="G24" s="165"/>
      <c r="H24" s="165"/>
      <c r="I24" s="165"/>
      <c r="J24" s="165"/>
      <c r="K24" s="165"/>
    </row>
    <row r="25" spans="3:11" x14ac:dyDescent="0.35">
      <c r="C25" s="165"/>
      <c r="D25" s="165"/>
      <c r="E25" s="165"/>
      <c r="F25" s="165"/>
      <c r="G25" s="165"/>
      <c r="H25" s="165"/>
      <c r="I25" s="165"/>
      <c r="J25" s="165"/>
      <c r="K25" s="165"/>
    </row>
    <row r="26" spans="3:11" x14ac:dyDescent="0.35">
      <c r="C26" s="165"/>
      <c r="D26" s="165"/>
      <c r="E26" s="165"/>
      <c r="F26" s="165"/>
      <c r="G26" s="165"/>
      <c r="H26" s="165"/>
      <c r="I26" s="165"/>
      <c r="J26" s="165"/>
      <c r="K26" s="165"/>
    </row>
    <row r="27" spans="3:11" x14ac:dyDescent="0.35">
      <c r="C27" s="165"/>
      <c r="D27" s="165"/>
      <c r="E27" s="165"/>
      <c r="F27" s="165"/>
      <c r="G27" s="165"/>
      <c r="H27" s="165"/>
      <c r="I27" s="165"/>
      <c r="J27" s="165"/>
      <c r="K27" s="165"/>
    </row>
  </sheetData>
  <mergeCells count="1">
    <mergeCell ref="C22:K27"/>
  </mergeCells>
  <printOptions horizontalCentered="1"/>
  <pageMargins left="0.7" right="0.7" top="0.75" bottom="0.75" header="0.3" footer="0.3"/>
  <pageSetup orientation="landscape" r:id="rId1"/>
  <customProperties>
    <customPr name="WORKBKFUNCTIONCACHE"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29A0-725F-4EA6-B938-5DF7A236327A}">
  <sheetPr>
    <pageSetUpPr fitToPage="1"/>
  </sheetPr>
  <dimension ref="A1:AI41"/>
  <sheetViews>
    <sheetView view="pageBreakPreview" topLeftCell="A15" zoomScaleNormal="100" zoomScaleSheetLayoutView="100" workbookViewId="0">
      <selection activeCell="D19" sqref="D19"/>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9.453125" style="1" bestFit="1" customWidth="1"/>
    <col min="15" max="15" width="0.81640625" style="1" customWidth="1"/>
    <col min="16" max="16" width="12.26953125" style="1" bestFit="1" customWidth="1"/>
    <col min="17" max="17" width="1.1796875" style="1" customWidth="1"/>
    <col min="18" max="18" width="9.453125" style="1" bestFit="1" customWidth="1"/>
    <col min="19" max="19" width="0.81640625" style="1" customWidth="1"/>
    <col min="20" max="20" width="10.54296875" style="1" bestFit="1" customWidth="1"/>
    <col min="21" max="21" width="0.81640625" style="1" customWidth="1"/>
    <col min="22" max="22" width="3.26953125" style="1" customWidth="1"/>
    <col min="23" max="23" width="9.1796875" style="1"/>
    <col min="24" max="24" width="3.26953125" style="1" customWidth="1"/>
    <col min="25" max="26" width="0.81640625" style="1" customWidth="1"/>
    <col min="27" max="27" width="3.26953125" style="1" customWidth="1"/>
    <col min="28" max="28" width="9.1796875" style="1"/>
    <col min="29" max="29" width="3.26953125" style="1" customWidth="1"/>
    <col min="30" max="30" width="1.453125" style="1" customWidth="1"/>
    <col min="31" max="31" width="13.1796875" style="1" customWidth="1"/>
    <col min="32" max="32" width="1.1796875" style="1" customWidth="1"/>
    <col min="33" max="33" width="12.54296875" style="1" customWidth="1"/>
    <col min="34" max="34" width="1.1796875" style="1" customWidth="1"/>
    <col min="35" max="35" width="13.453125" style="1" customWidth="1"/>
    <col min="36" max="16384" width="9.1796875" style="1"/>
  </cols>
  <sheetData>
    <row r="1" spans="1:35" ht="21" x14ac:dyDescent="0.5">
      <c r="A1" s="60" t="s">
        <v>1</v>
      </c>
      <c r="B1" s="61"/>
      <c r="C1" s="61"/>
      <c r="D1" s="61"/>
      <c r="E1" s="61"/>
      <c r="AC1" s="134" t="s">
        <v>76</v>
      </c>
      <c r="AD1" s="135"/>
      <c r="AE1" s="135"/>
      <c r="AF1" s="136"/>
      <c r="AG1" s="136"/>
      <c r="AH1" s="136"/>
      <c r="AI1" s="136"/>
    </row>
    <row r="2" spans="1:35" ht="16" x14ac:dyDescent="0.4">
      <c r="A2" s="156" t="s">
        <v>140</v>
      </c>
      <c r="B2" s="174"/>
      <c r="C2" s="174"/>
      <c r="D2" s="174"/>
      <c r="E2" s="174"/>
      <c r="F2" s="136"/>
      <c r="G2" s="136"/>
      <c r="H2" s="136"/>
      <c r="I2" s="136"/>
      <c r="J2" s="136"/>
    </row>
    <row r="3" spans="1:35" s="2" customFormat="1" ht="16" x14ac:dyDescent="0.4">
      <c r="A3" s="156" t="s">
        <v>4</v>
      </c>
      <c r="B3" s="174"/>
      <c r="C3" s="174"/>
      <c r="D3" s="174"/>
      <c r="E3" s="174"/>
      <c r="F3" s="136"/>
    </row>
    <row r="4" spans="1:35" s="2" customFormat="1" x14ac:dyDescent="0.3"/>
    <row r="5" spans="1:35" s="2" customFormat="1" ht="16" x14ac:dyDescent="0.4">
      <c r="A5" s="25"/>
      <c r="B5" s="26"/>
      <c r="C5" s="26"/>
      <c r="D5" s="26"/>
      <c r="E5" s="26"/>
    </row>
    <row r="6" spans="1:35" s="2" customFormat="1" ht="16" x14ac:dyDescent="0.3">
      <c r="F6" s="137" t="s">
        <v>5</v>
      </c>
      <c r="G6" s="138"/>
      <c r="H6" s="138"/>
      <c r="I6" s="138"/>
      <c r="J6" s="138"/>
      <c r="K6" s="138"/>
      <c r="L6" s="138"/>
      <c r="M6" s="138"/>
      <c r="N6" s="138"/>
      <c r="O6" s="138"/>
      <c r="P6" s="138"/>
      <c r="Q6" s="138"/>
      <c r="R6" s="138"/>
      <c r="S6" s="138"/>
      <c r="T6" s="138"/>
      <c r="U6" s="138"/>
      <c r="V6" s="138"/>
      <c r="W6" s="138"/>
      <c r="X6" s="138"/>
      <c r="Y6" s="138"/>
      <c r="Z6" s="57"/>
      <c r="AA6" s="138" t="s">
        <v>6</v>
      </c>
      <c r="AB6" s="138"/>
      <c r="AC6" s="145"/>
      <c r="AE6" s="59" t="s">
        <v>66</v>
      </c>
      <c r="AG6" s="119" t="s">
        <v>6</v>
      </c>
      <c r="AI6" s="3" t="s">
        <v>66</v>
      </c>
    </row>
    <row r="7" spans="1:35" s="2" customFormat="1" ht="14.5" x14ac:dyDescent="0.35">
      <c r="F7" s="3" t="s">
        <v>7</v>
      </c>
      <c r="P7" s="3" t="s">
        <v>7</v>
      </c>
      <c r="V7" s="141" t="s">
        <v>8</v>
      </c>
      <c r="W7" s="183"/>
      <c r="X7" s="183"/>
      <c r="Y7" s="50"/>
      <c r="AA7" s="147" t="s">
        <v>8</v>
      </c>
      <c r="AB7" s="178"/>
      <c r="AC7" s="178"/>
      <c r="AE7" s="59" t="s">
        <v>9</v>
      </c>
      <c r="AG7" s="129" t="s">
        <v>11</v>
      </c>
      <c r="AI7" s="4" t="s">
        <v>7</v>
      </c>
    </row>
    <row r="8" spans="1:35" s="2" customFormat="1" ht="14.5" x14ac:dyDescent="0.35">
      <c r="F8" s="4" t="s">
        <v>10</v>
      </c>
      <c r="H8" s="141" t="s">
        <v>11</v>
      </c>
      <c r="I8" s="176"/>
      <c r="J8" s="176"/>
      <c r="K8" s="176"/>
      <c r="L8" s="176"/>
      <c r="M8" s="176"/>
      <c r="N8" s="176"/>
      <c r="P8" s="4" t="s">
        <v>10</v>
      </c>
      <c r="R8" s="141" t="s">
        <v>11</v>
      </c>
      <c r="S8" s="199"/>
      <c r="T8" s="199"/>
      <c r="U8" s="65"/>
      <c r="V8" s="141" t="s">
        <v>12</v>
      </c>
      <c r="W8" s="141"/>
      <c r="X8" s="141"/>
      <c r="Y8" s="51"/>
      <c r="Z8" s="48"/>
      <c r="AA8" s="150" t="s">
        <v>12</v>
      </c>
      <c r="AB8" s="150"/>
      <c r="AC8" s="150"/>
      <c r="AD8" s="65"/>
      <c r="AE8" s="58" t="s">
        <v>10</v>
      </c>
      <c r="AG8" s="130"/>
      <c r="AI8" s="4" t="s">
        <v>10</v>
      </c>
    </row>
    <row r="9" spans="1:35" s="5" customFormat="1" ht="14.5" x14ac:dyDescent="0.35">
      <c r="F9" s="8">
        <v>45291</v>
      </c>
      <c r="H9" s="6">
        <v>45382</v>
      </c>
      <c r="I9" s="7"/>
      <c r="J9" s="7">
        <v>45473</v>
      </c>
      <c r="K9" s="7"/>
      <c r="L9" s="7">
        <v>45565</v>
      </c>
      <c r="M9" s="7"/>
      <c r="N9" s="7">
        <v>45657</v>
      </c>
      <c r="O9" s="7"/>
      <c r="P9" s="8">
        <v>45657</v>
      </c>
      <c r="R9" s="6">
        <v>45747</v>
      </c>
      <c r="S9" s="7"/>
      <c r="T9" s="7">
        <v>45838</v>
      </c>
      <c r="U9" s="7"/>
      <c r="V9" s="142" t="s">
        <v>13</v>
      </c>
      <c r="W9" s="177"/>
      <c r="X9" s="177"/>
      <c r="Y9" s="52"/>
      <c r="Z9" s="7"/>
      <c r="AA9" s="142" t="s">
        <v>14</v>
      </c>
      <c r="AB9" s="177"/>
      <c r="AC9" s="198"/>
      <c r="AE9" s="8">
        <v>45930</v>
      </c>
      <c r="AG9" s="8">
        <v>46022</v>
      </c>
      <c r="AH9" s="64"/>
      <c r="AI9" s="8">
        <v>46022</v>
      </c>
    </row>
    <row r="10" spans="1:35" s="2" customFormat="1" ht="4.5" customHeight="1" x14ac:dyDescent="0.3">
      <c r="F10" s="9"/>
      <c r="P10" s="9"/>
      <c r="Z10" s="68"/>
      <c r="AI10" s="9"/>
    </row>
    <row r="11" spans="1:35" s="2" customFormat="1" ht="36" customHeight="1" x14ac:dyDescent="0.35">
      <c r="A11" s="152" t="s">
        <v>77</v>
      </c>
      <c r="B11" s="175"/>
      <c r="C11" s="175"/>
      <c r="D11" s="133"/>
      <c r="F11" s="11"/>
      <c r="G11" s="10"/>
      <c r="H11" s="10"/>
      <c r="I11" s="10"/>
      <c r="J11" s="10"/>
      <c r="K11" s="10"/>
      <c r="L11" s="10"/>
      <c r="M11" s="10"/>
      <c r="N11" s="10"/>
      <c r="O11" s="10"/>
      <c r="P11" s="11"/>
      <c r="Q11" s="10"/>
      <c r="R11" s="10"/>
      <c r="S11" s="10"/>
      <c r="T11" s="10"/>
      <c r="U11" s="10"/>
      <c r="Z11" s="73"/>
      <c r="AI11" s="11"/>
    </row>
    <row r="12" spans="1:35" s="2" customFormat="1" ht="4.5" customHeight="1" x14ac:dyDescent="0.3">
      <c r="F12" s="13"/>
      <c r="G12" s="12"/>
      <c r="H12" s="12"/>
      <c r="I12" s="12"/>
      <c r="J12" s="12"/>
      <c r="K12" s="12"/>
      <c r="L12" s="12"/>
      <c r="M12" s="12"/>
      <c r="N12" s="12"/>
      <c r="O12" s="12"/>
      <c r="P12" s="13"/>
      <c r="Q12" s="12"/>
      <c r="R12" s="12"/>
      <c r="S12" s="12"/>
      <c r="T12" s="12"/>
      <c r="U12" s="12"/>
      <c r="Z12" s="73"/>
      <c r="AI12" s="13"/>
    </row>
    <row r="13" spans="1:35" s="2" customFormat="1" ht="30" customHeight="1" x14ac:dyDescent="0.35">
      <c r="A13" s="151" t="s">
        <v>78</v>
      </c>
      <c r="B13" s="173"/>
      <c r="C13" s="173"/>
      <c r="D13" s="133"/>
      <c r="F13" s="11">
        <v>-1284</v>
      </c>
      <c r="G13" s="10"/>
      <c r="H13" s="10">
        <f>+'Sch. 1'!H36</f>
        <v>-563</v>
      </c>
      <c r="I13" s="10"/>
      <c r="J13" s="10">
        <f>+'Sch. 1'!J36</f>
        <v>-5413</v>
      </c>
      <c r="K13" s="10"/>
      <c r="L13" s="10">
        <f>+'Sch. 1'!L36</f>
        <v>-4</v>
      </c>
      <c r="M13" s="10"/>
      <c r="N13" s="10">
        <f>+'Sch. 1'!N36</f>
        <v>-224</v>
      </c>
      <c r="O13" s="10"/>
      <c r="P13" s="11">
        <f>SUM(H13,J13,L13,N13)</f>
        <v>-6204</v>
      </c>
      <c r="Q13" s="10"/>
      <c r="R13" s="10">
        <f>+'Sch. 1'!R36</f>
        <v>152</v>
      </c>
      <c r="S13" s="10"/>
      <c r="T13" s="10">
        <f>+'Sch. 1'!T36</f>
        <v>57</v>
      </c>
      <c r="U13" s="10"/>
      <c r="W13" s="10">
        <f>+'Sch. 1'!W36</f>
        <v>-244</v>
      </c>
      <c r="Z13" s="73"/>
      <c r="AB13" s="10">
        <f>+'Sch. 1'!AB36</f>
        <v>-13</v>
      </c>
      <c r="AE13" s="10">
        <f>+AB13+W13</f>
        <v>-257</v>
      </c>
      <c r="AG13" s="10">
        <f>+'Sch. 1'!AE36</f>
        <v>-573</v>
      </c>
      <c r="AI13" s="11">
        <f>+AG13+AE13+T13+R13</f>
        <v>-621</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34.5" customHeight="1" x14ac:dyDescent="0.35">
      <c r="A15" s="151" t="s">
        <v>79</v>
      </c>
      <c r="B15" s="173"/>
      <c r="C15" s="173"/>
      <c r="D15" s="133"/>
      <c r="F15" s="13">
        <v>1684</v>
      </c>
      <c r="G15" s="12"/>
      <c r="H15" s="12">
        <f>+'Sch. 8'!H33</f>
        <v>987</v>
      </c>
      <c r="I15" s="12"/>
      <c r="J15" s="12">
        <f>+'Sch. 8'!J33</f>
        <v>5774</v>
      </c>
      <c r="K15" s="12"/>
      <c r="L15" s="12">
        <f>+'Sch. 8'!L33</f>
        <v>331</v>
      </c>
      <c r="M15" s="12"/>
      <c r="N15" s="12">
        <f>+'Sch. 8'!N33</f>
        <v>153</v>
      </c>
      <c r="O15" s="12"/>
      <c r="P15" s="13">
        <f>SUM(H15,J15,L15,N15)</f>
        <v>7245</v>
      </c>
      <c r="Q15" s="12"/>
      <c r="R15" s="12">
        <f>+'Sch. 8'!R33</f>
        <v>43</v>
      </c>
      <c r="S15" s="12"/>
      <c r="T15" s="12">
        <f>+'Sch. 8'!T33</f>
        <v>258</v>
      </c>
      <c r="U15" s="12"/>
      <c r="W15" s="12">
        <f>+'Sch. 8'!W33</f>
        <v>82</v>
      </c>
      <c r="Z15" s="73"/>
      <c r="AB15" s="12">
        <f>+'Sch. 8'!AB33</f>
        <v>151</v>
      </c>
      <c r="AE15" s="12">
        <f>+AB15+W15</f>
        <v>233</v>
      </c>
      <c r="AG15" s="12">
        <f>+'Sch. 8'!AG33</f>
        <v>444</v>
      </c>
      <c r="AI15" s="13">
        <f>+AG15+AE15+R15+T15</f>
        <v>978</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30" customHeight="1" thickBot="1" x14ac:dyDescent="0.4">
      <c r="A17" s="151" t="s">
        <v>80</v>
      </c>
      <c r="B17" s="172"/>
      <c r="C17" s="172"/>
      <c r="D17" s="172"/>
      <c r="F17" s="18">
        <f>+F15+F13</f>
        <v>400</v>
      </c>
      <c r="G17" s="10"/>
      <c r="H17" s="17">
        <f>+H13+H15</f>
        <v>424</v>
      </c>
      <c r="I17" s="10"/>
      <c r="J17" s="17">
        <f>+J13+J15</f>
        <v>361</v>
      </c>
      <c r="K17" s="10"/>
      <c r="L17" s="17">
        <f>+L13+L15</f>
        <v>327</v>
      </c>
      <c r="M17" s="10"/>
      <c r="N17" s="17">
        <f>+N13+N15</f>
        <v>-71</v>
      </c>
      <c r="O17" s="10"/>
      <c r="P17" s="18">
        <f>SUM(H17,J17,L17,N17)</f>
        <v>1041</v>
      </c>
      <c r="Q17" s="10"/>
      <c r="R17" s="17">
        <f>+R13+R15</f>
        <v>195</v>
      </c>
      <c r="S17" s="10"/>
      <c r="T17" s="17">
        <f>+T13+T15</f>
        <v>315</v>
      </c>
      <c r="U17" s="10"/>
      <c r="W17" s="17">
        <f>+W13+W15</f>
        <v>-162</v>
      </c>
      <c r="Z17" s="73"/>
      <c r="AB17" s="17">
        <f>+AB13+AB15</f>
        <v>138</v>
      </c>
      <c r="AE17" s="17">
        <f>+AE13+AE15</f>
        <v>-24</v>
      </c>
      <c r="AG17" s="17">
        <f>+AG13+AG15</f>
        <v>-129</v>
      </c>
      <c r="AI17" s="18">
        <f>+AI13+AI15</f>
        <v>357</v>
      </c>
    </row>
    <row r="18" spans="1:35" s="2" customFormat="1" ht="4.5" customHeight="1" x14ac:dyDescent="0.3">
      <c r="F18" s="13"/>
      <c r="G18" s="12"/>
      <c r="H18" s="12"/>
      <c r="I18" s="12"/>
      <c r="J18" s="12"/>
      <c r="K18" s="12"/>
      <c r="L18" s="12"/>
      <c r="M18" s="12"/>
      <c r="N18" s="12"/>
      <c r="O18" s="12"/>
      <c r="P18" s="13"/>
      <c r="Q18" s="12"/>
      <c r="R18" s="12"/>
      <c r="S18" s="12"/>
      <c r="T18" s="12"/>
      <c r="U18" s="12"/>
      <c r="Z18" s="73"/>
      <c r="AI18" s="13"/>
    </row>
    <row r="19" spans="1:35" s="2" customFormat="1" ht="15" customHeight="1" x14ac:dyDescent="0.35">
      <c r="A19" s="153"/>
      <c r="B19" s="172"/>
      <c r="C19" s="172"/>
      <c r="F19" s="13"/>
      <c r="G19" s="12"/>
      <c r="H19" s="12"/>
      <c r="I19" s="12"/>
      <c r="J19" s="12"/>
      <c r="K19" s="12"/>
      <c r="L19" s="12"/>
      <c r="M19" s="12"/>
      <c r="N19" s="12"/>
      <c r="O19" s="12"/>
      <c r="P19" s="13"/>
      <c r="Q19" s="12"/>
      <c r="R19" s="12"/>
      <c r="S19" s="12"/>
      <c r="T19" s="12"/>
      <c r="U19" s="12"/>
      <c r="Z19" s="73"/>
      <c r="AI19" s="13"/>
    </row>
    <row r="20" spans="1:35" s="2" customFormat="1" ht="4.5" customHeight="1" x14ac:dyDescent="0.3">
      <c r="F20" s="13"/>
      <c r="G20" s="12"/>
      <c r="H20" s="12"/>
      <c r="I20" s="12"/>
      <c r="J20" s="12"/>
      <c r="K20" s="12"/>
      <c r="L20" s="12"/>
      <c r="M20" s="12"/>
      <c r="N20" s="12"/>
      <c r="O20" s="12"/>
      <c r="P20" s="13"/>
      <c r="Q20" s="12"/>
      <c r="R20" s="12"/>
      <c r="S20" s="12"/>
      <c r="T20" s="12"/>
      <c r="U20" s="12"/>
      <c r="Z20" s="73"/>
      <c r="AI20" s="13"/>
    </row>
    <row r="21" spans="1:35" s="2" customFormat="1" ht="29.25" customHeight="1" x14ac:dyDescent="0.35">
      <c r="A21" s="152" t="s">
        <v>117</v>
      </c>
      <c r="B21" s="171"/>
      <c r="C21" s="171"/>
      <c r="D21" s="171"/>
      <c r="F21" s="13"/>
      <c r="G21" s="12"/>
      <c r="H21" s="12"/>
      <c r="I21" s="12"/>
      <c r="J21" s="12"/>
      <c r="K21" s="12"/>
      <c r="L21" s="12"/>
      <c r="M21" s="12"/>
      <c r="N21" s="12"/>
      <c r="O21" s="12"/>
      <c r="P21" s="13"/>
      <c r="Q21" s="12"/>
      <c r="R21" s="12"/>
      <c r="S21" s="12"/>
      <c r="T21" s="12"/>
      <c r="U21" s="12"/>
      <c r="Z21" s="73"/>
      <c r="AI21" s="13"/>
    </row>
    <row r="22" spans="1:35" s="2" customFormat="1" ht="4.5" customHeight="1" x14ac:dyDescent="0.3">
      <c r="F22" s="13"/>
      <c r="G22" s="12"/>
      <c r="H22" s="12"/>
      <c r="I22" s="12"/>
      <c r="J22" s="12"/>
      <c r="K22" s="12"/>
      <c r="L22" s="12"/>
      <c r="M22" s="12"/>
      <c r="N22" s="12"/>
      <c r="O22" s="12"/>
      <c r="P22" s="13"/>
      <c r="Q22" s="12"/>
      <c r="R22" s="12"/>
      <c r="S22" s="12"/>
      <c r="T22" s="12"/>
      <c r="U22" s="12"/>
      <c r="Z22" s="73"/>
      <c r="AI22" s="13"/>
    </row>
    <row r="23" spans="1:35" s="2" customFormat="1" ht="30.75" customHeight="1" x14ac:dyDescent="0.35">
      <c r="A23" s="151" t="s">
        <v>81</v>
      </c>
      <c r="B23" s="173"/>
      <c r="C23" s="173"/>
      <c r="D23" s="133"/>
      <c r="F23" s="24">
        <v>-2.06</v>
      </c>
      <c r="G23" s="38"/>
      <c r="H23" s="23">
        <v>-0.88</v>
      </c>
      <c r="I23" s="23"/>
      <c r="J23" s="23">
        <v>-8.1199999999999992</v>
      </c>
      <c r="K23" s="23"/>
      <c r="L23" s="23">
        <v>-0.01</v>
      </c>
      <c r="M23" s="23"/>
      <c r="N23" s="23">
        <v>-0.33</v>
      </c>
      <c r="O23" s="23"/>
      <c r="P23" s="24">
        <v>-9.36</v>
      </c>
      <c r="Q23" s="38"/>
      <c r="R23" s="23">
        <v>0.22</v>
      </c>
      <c r="S23" s="44"/>
      <c r="T23" s="23">
        <v>0.08</v>
      </c>
      <c r="U23" s="38"/>
      <c r="W23" s="23">
        <f>+'Sch. 1'!W44</f>
        <v>-0.36</v>
      </c>
      <c r="Z23" s="73"/>
      <c r="AB23" s="23">
        <f>+'Sch. 1'!AB44</f>
        <v>-0.01</v>
      </c>
      <c r="AE23" s="23">
        <f>+AB23+W23</f>
        <v>-0.37</v>
      </c>
      <c r="AG23" s="23">
        <f>+'Sch. 1'!AE44</f>
        <v>-0.51902173913043481</v>
      </c>
      <c r="AI23" s="24">
        <v>-0.57999999999999996</v>
      </c>
    </row>
    <row r="24" spans="1:35" s="2" customFormat="1" ht="4.5" customHeight="1" x14ac:dyDescent="0.3">
      <c r="F24" s="39"/>
      <c r="G24" s="38"/>
      <c r="H24" s="38"/>
      <c r="I24" s="38"/>
      <c r="J24" s="38"/>
      <c r="K24" s="38"/>
      <c r="L24" s="38"/>
      <c r="M24" s="38"/>
      <c r="N24" s="38"/>
      <c r="O24" s="38"/>
      <c r="P24" s="39"/>
      <c r="Q24" s="38"/>
      <c r="R24" s="38"/>
      <c r="S24" s="38"/>
      <c r="T24" s="38"/>
      <c r="U24" s="38"/>
      <c r="W24" s="38"/>
      <c r="Z24" s="73"/>
      <c r="AB24" s="38"/>
      <c r="AE24" s="38"/>
      <c r="AG24" s="38"/>
      <c r="AI24" s="39"/>
    </row>
    <row r="25" spans="1:35" s="2" customFormat="1" ht="32.25" customHeight="1" x14ac:dyDescent="0.35">
      <c r="A25" s="151" t="s">
        <v>82</v>
      </c>
      <c r="B25" s="133"/>
      <c r="C25" s="133"/>
      <c r="D25" s="133"/>
      <c r="F25" s="45">
        <f>+F27-F23</f>
        <v>2.58</v>
      </c>
      <c r="G25" s="44"/>
      <c r="H25" s="44">
        <f>+H27-H23</f>
        <v>1.5</v>
      </c>
      <c r="I25" s="44"/>
      <c r="J25" s="44">
        <f>+J27-J23</f>
        <v>8.66</v>
      </c>
      <c r="K25" s="44"/>
      <c r="L25" s="44">
        <f>+L27-L23</f>
        <v>0.5</v>
      </c>
      <c r="M25" s="44"/>
      <c r="N25" s="44">
        <f>+N27-N23</f>
        <v>0.22000000000000003</v>
      </c>
      <c r="O25" s="44"/>
      <c r="P25" s="45">
        <f>+P27-P23</f>
        <v>10.899999999999999</v>
      </c>
      <c r="Q25" s="44"/>
      <c r="R25" s="44">
        <f>+R27-R23</f>
        <v>6.9999999999999979E-2</v>
      </c>
      <c r="S25" s="44"/>
      <c r="T25" s="44">
        <f>+T27-T23</f>
        <v>0.38</v>
      </c>
      <c r="U25" s="44"/>
      <c r="W25" s="44">
        <f>+W27-W23</f>
        <v>0.12</v>
      </c>
      <c r="Z25" s="73"/>
      <c r="AB25" s="44">
        <f>+AB27-AB23</f>
        <v>0.13321428571428573</v>
      </c>
      <c r="AE25" s="44">
        <f>+AE27-AE23</f>
        <v>0.25321428571428573</v>
      </c>
      <c r="AG25" s="44">
        <f>+AG27-AG23</f>
        <v>0.40217391304347827</v>
      </c>
      <c r="AI25" s="45">
        <f>+AI27-AI23</f>
        <v>1.1000000000000001</v>
      </c>
    </row>
    <row r="26" spans="1:35" s="2" customFormat="1" ht="4.5" customHeight="1" x14ac:dyDescent="0.3">
      <c r="F26" s="41"/>
      <c r="G26" s="38"/>
      <c r="H26" s="40"/>
      <c r="I26" s="38"/>
      <c r="J26" s="40"/>
      <c r="K26" s="38"/>
      <c r="L26" s="40"/>
      <c r="M26" s="38"/>
      <c r="N26" s="40"/>
      <c r="O26" s="38"/>
      <c r="P26" s="41"/>
      <c r="Q26" s="38"/>
      <c r="R26" s="40"/>
      <c r="S26" s="38"/>
      <c r="T26" s="40"/>
      <c r="U26" s="38"/>
      <c r="W26" s="40"/>
      <c r="Z26" s="73"/>
      <c r="AB26" s="40"/>
      <c r="AE26" s="40"/>
      <c r="AG26" s="40"/>
      <c r="AI26" s="41"/>
    </row>
    <row r="27" spans="1:35" s="2" customFormat="1" ht="15" customHeight="1" thickBot="1" x14ac:dyDescent="0.35">
      <c r="A27" s="2" t="s">
        <v>83</v>
      </c>
      <c r="F27" s="43">
        <v>0.52</v>
      </c>
      <c r="G27" s="23"/>
      <c r="H27" s="42">
        <v>0.62</v>
      </c>
      <c r="I27" s="23"/>
      <c r="J27" s="42">
        <v>0.54</v>
      </c>
      <c r="K27" s="23"/>
      <c r="L27" s="42">
        <v>0.49</v>
      </c>
      <c r="M27" s="23"/>
      <c r="N27" s="42">
        <v>-0.11</v>
      </c>
      <c r="O27" s="23"/>
      <c r="P27" s="43">
        <v>1.54</v>
      </c>
      <c r="Q27" s="23"/>
      <c r="R27" s="42">
        <v>0.28999999999999998</v>
      </c>
      <c r="S27" s="23"/>
      <c r="T27" s="42">
        <v>0.46</v>
      </c>
      <c r="U27" s="23"/>
      <c r="W27" s="42">
        <f>+'Sch. 2'!W33</f>
        <v>-0.24</v>
      </c>
      <c r="Z27" s="73"/>
      <c r="AB27" s="42">
        <f>+'Sch. 2'!AB33</f>
        <v>0.12321428571428572</v>
      </c>
      <c r="AE27" s="42">
        <f>+'Sch. 2'!AE33</f>
        <v>-0.11678571428571427</v>
      </c>
      <c r="AG27" s="42">
        <f>+'Sch. 2'!AG33</f>
        <v>-0.11684782608695653</v>
      </c>
      <c r="AI27" s="43">
        <v>0.52</v>
      </c>
    </row>
    <row r="28" spans="1:35" s="2" customFormat="1" ht="4.5" customHeight="1" x14ac:dyDescent="0.3">
      <c r="F28" s="13"/>
      <c r="G28" s="12"/>
      <c r="H28" s="12"/>
      <c r="I28" s="12"/>
      <c r="J28" s="12"/>
      <c r="K28" s="12"/>
      <c r="L28" s="12"/>
      <c r="M28" s="12"/>
      <c r="N28" s="12"/>
      <c r="O28" s="12"/>
      <c r="P28" s="13"/>
      <c r="Q28" s="12"/>
      <c r="R28" s="12"/>
      <c r="S28" s="12"/>
      <c r="T28" s="12"/>
      <c r="U28" s="12"/>
      <c r="Z28" s="73"/>
      <c r="AI28" s="13"/>
    </row>
    <row r="29" spans="1:35" s="2" customFormat="1" ht="17.25" customHeight="1" x14ac:dyDescent="0.35">
      <c r="A29" s="151"/>
      <c r="B29" s="133"/>
      <c r="C29" s="133"/>
      <c r="D29" s="133"/>
      <c r="F29" s="13"/>
      <c r="G29" s="12"/>
      <c r="H29" s="12"/>
      <c r="I29" s="12"/>
      <c r="J29" s="12"/>
      <c r="K29" s="12"/>
      <c r="L29" s="12"/>
      <c r="M29" s="12"/>
      <c r="N29" s="12"/>
      <c r="O29" s="12"/>
      <c r="P29" s="13"/>
      <c r="Q29" s="12"/>
      <c r="R29" s="12"/>
      <c r="S29" s="12"/>
      <c r="T29" s="12"/>
      <c r="U29" s="12"/>
      <c r="Z29" s="73"/>
      <c r="AI29" s="13"/>
    </row>
    <row r="30" spans="1:35" s="2" customFormat="1" ht="4.5" customHeight="1" x14ac:dyDescent="0.3">
      <c r="F30" s="13"/>
      <c r="G30" s="12"/>
      <c r="H30" s="12"/>
      <c r="I30" s="12"/>
      <c r="J30" s="12"/>
      <c r="K30" s="12"/>
      <c r="L30" s="12"/>
      <c r="M30" s="12"/>
      <c r="N30" s="12"/>
      <c r="O30" s="12"/>
      <c r="P30" s="13"/>
      <c r="Q30" s="12"/>
      <c r="R30" s="12"/>
      <c r="S30" s="12"/>
      <c r="T30" s="12"/>
      <c r="U30" s="12"/>
      <c r="Z30" s="73"/>
      <c r="AI30" s="13"/>
    </row>
    <row r="31" spans="1:35" s="2" customFormat="1" ht="4.5" customHeight="1" x14ac:dyDescent="0.3">
      <c r="F31" s="13"/>
      <c r="G31" s="12"/>
      <c r="H31" s="12"/>
      <c r="I31" s="12"/>
      <c r="J31" s="12"/>
      <c r="K31" s="12"/>
      <c r="L31" s="12"/>
      <c r="M31" s="12"/>
      <c r="N31" s="12"/>
      <c r="O31" s="12"/>
      <c r="P31" s="13"/>
      <c r="Q31" s="12"/>
      <c r="R31" s="12"/>
      <c r="S31" s="12"/>
      <c r="T31" s="12"/>
      <c r="U31" s="12"/>
      <c r="Z31" s="73"/>
      <c r="AG31" s="2" t="s">
        <v>84</v>
      </c>
      <c r="AI31" s="13"/>
    </row>
    <row r="32" spans="1:35" s="2" customFormat="1" ht="30.75" customHeight="1" x14ac:dyDescent="0.35">
      <c r="A32" s="152" t="s">
        <v>85</v>
      </c>
      <c r="B32" s="205"/>
      <c r="C32" s="205"/>
      <c r="D32" s="205"/>
      <c r="F32" s="13">
        <f>+'Sch. 1'!F50</f>
        <v>652</v>
      </c>
      <c r="G32" s="12"/>
      <c r="H32" s="12">
        <f>+'Sch. 1'!H50</f>
        <v>654</v>
      </c>
      <c r="I32" s="12"/>
      <c r="J32" s="12">
        <f>+'Sch. 1'!J50</f>
        <v>667</v>
      </c>
      <c r="K32" s="12"/>
      <c r="L32" s="12">
        <v>667</v>
      </c>
      <c r="M32" s="12"/>
      <c r="N32" s="12">
        <f>+'Sch. 1'!N50</f>
        <v>669</v>
      </c>
      <c r="O32" s="12"/>
      <c r="P32" s="13">
        <f>+'Sch. 1'!P50</f>
        <v>664</v>
      </c>
      <c r="Q32" s="12"/>
      <c r="R32" s="12">
        <f>+'Sch. 1'!R50</f>
        <v>678</v>
      </c>
      <c r="S32" s="12"/>
      <c r="T32" s="12">
        <f>+'Sch. 1'!T50</f>
        <v>680</v>
      </c>
      <c r="U32" s="12"/>
      <c r="W32" s="12">
        <f>+'Sch. 1'!W50</f>
        <v>675</v>
      </c>
      <c r="Z32" s="73"/>
      <c r="AB32" s="12">
        <f>+'Sch. 1'!AB50</f>
        <v>1098</v>
      </c>
      <c r="AE32" s="79" t="s">
        <v>36</v>
      </c>
      <c r="AG32" s="12">
        <f>+'Sch. 1'!AE50</f>
        <v>1104</v>
      </c>
      <c r="AI32" s="117" t="s">
        <v>36</v>
      </c>
    </row>
    <row r="33" spans="1:35" s="2" customFormat="1" ht="15" customHeight="1" x14ac:dyDescent="0.35">
      <c r="A33" s="33"/>
      <c r="B33" s="46"/>
      <c r="C33" s="46"/>
      <c r="D33" s="46"/>
      <c r="F33" s="13"/>
      <c r="G33" s="12"/>
      <c r="H33" s="12"/>
      <c r="I33" s="12"/>
      <c r="J33" s="12"/>
      <c r="K33" s="12"/>
      <c r="L33" s="12"/>
      <c r="M33" s="12"/>
      <c r="N33" s="12"/>
      <c r="O33" s="12"/>
      <c r="P33" s="13"/>
      <c r="Q33" s="12"/>
      <c r="R33" s="12"/>
      <c r="S33" s="12"/>
      <c r="T33" s="12"/>
      <c r="U33" s="12"/>
      <c r="Z33" s="73"/>
      <c r="AI33" s="117"/>
    </row>
    <row r="34" spans="1:35" s="2" customFormat="1" ht="31.5" customHeight="1" x14ac:dyDescent="0.35">
      <c r="A34" s="152" t="s">
        <v>86</v>
      </c>
      <c r="B34" s="205"/>
      <c r="C34" s="205"/>
      <c r="D34" s="205"/>
      <c r="F34" s="13">
        <v>652</v>
      </c>
      <c r="G34" s="12"/>
      <c r="H34" s="12">
        <v>657</v>
      </c>
      <c r="I34" s="12"/>
      <c r="J34" s="12">
        <v>669</v>
      </c>
      <c r="K34" s="12"/>
      <c r="L34" s="12">
        <v>670</v>
      </c>
      <c r="M34" s="12"/>
      <c r="N34" s="12">
        <v>669</v>
      </c>
      <c r="O34" s="12"/>
      <c r="P34" s="13">
        <v>667</v>
      </c>
      <c r="Q34" s="12"/>
      <c r="R34" s="12">
        <v>678</v>
      </c>
      <c r="S34" s="12"/>
      <c r="T34" s="12">
        <v>680</v>
      </c>
      <c r="U34" s="12"/>
      <c r="W34" s="12">
        <v>675</v>
      </c>
      <c r="Z34" s="73"/>
      <c r="AB34" s="12">
        <v>1120</v>
      </c>
      <c r="AE34" s="79" t="s">
        <v>36</v>
      </c>
      <c r="AG34" s="12">
        <f>+'Sch. 2'!AG35</f>
        <v>1104</v>
      </c>
      <c r="AI34" s="117" t="s">
        <v>36</v>
      </c>
    </row>
    <row r="35" spans="1:35" s="2" customFormat="1" ht="7.5" customHeight="1" x14ac:dyDescent="0.3">
      <c r="F35" s="21"/>
      <c r="G35" s="12"/>
      <c r="H35" s="12"/>
      <c r="I35" s="12"/>
      <c r="J35" s="12"/>
      <c r="K35" s="12"/>
      <c r="L35" s="12"/>
      <c r="M35" s="12"/>
      <c r="N35" s="12"/>
      <c r="O35" s="12"/>
      <c r="P35" s="21"/>
      <c r="Q35" s="12"/>
      <c r="R35" s="12"/>
      <c r="S35" s="12"/>
      <c r="T35" s="12"/>
      <c r="U35" s="12"/>
      <c r="Z35" s="73"/>
      <c r="AI35" s="21"/>
    </row>
    <row r="36" spans="1:35" s="2" customFormat="1" x14ac:dyDescent="0.3"/>
    <row r="37" spans="1:35" s="2" customFormat="1" x14ac:dyDescent="0.3"/>
    <row r="38" spans="1:35" s="2" customFormat="1" ht="24.65" customHeight="1" x14ac:dyDescent="0.35">
      <c r="A38" s="131" t="s">
        <v>137</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6"/>
      <c r="AG38" s="136"/>
      <c r="AH38" s="136"/>
      <c r="AI38" s="136"/>
    </row>
    <row r="39" spans="1:35" s="2" customFormat="1" ht="14.5" x14ac:dyDescent="0.35">
      <c r="A39" s="127" t="s">
        <v>87</v>
      </c>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row>
    <row r="40" spans="1:35" s="2" customFormat="1" ht="41.25" customHeight="1" x14ac:dyDescent="0.35">
      <c r="A40" s="131" t="s">
        <v>127</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row>
    <row r="41" spans="1:35" s="22" customFormat="1" ht="17.25" customHeight="1" x14ac:dyDescent="0.35">
      <c r="A41" s="131" t="s">
        <v>88</v>
      </c>
      <c r="B41" s="133"/>
      <c r="C41" s="133"/>
      <c r="D41" s="133"/>
      <c r="E41" s="133"/>
      <c r="F41" s="133"/>
      <c r="G41" s="133"/>
      <c r="H41" s="133"/>
      <c r="I41" s="133"/>
      <c r="J41" s="133"/>
      <c r="K41" s="133"/>
      <c r="L41" s="133"/>
      <c r="M41" s="133"/>
      <c r="N41" s="133"/>
      <c r="O41" s="133"/>
      <c r="P41" s="133"/>
      <c r="Q41" s="133"/>
      <c r="R41" s="133"/>
      <c r="S41" s="133"/>
      <c r="T41" s="133"/>
      <c r="U41" s="133"/>
    </row>
  </sheetData>
  <mergeCells count="29">
    <mergeCell ref="A2:J2"/>
    <mergeCell ref="V9:X9"/>
    <mergeCell ref="AA9:AC9"/>
    <mergeCell ref="AG7:AG8"/>
    <mergeCell ref="H8:N8"/>
    <mergeCell ref="F6:Y6"/>
    <mergeCell ref="AA6:AC6"/>
    <mergeCell ref="V7:X7"/>
    <mergeCell ref="AA7:AC7"/>
    <mergeCell ref="R8:T8"/>
    <mergeCell ref="V8:X8"/>
    <mergeCell ref="AA8:AC8"/>
    <mergeCell ref="A3:F3"/>
    <mergeCell ref="AC1:AI1"/>
    <mergeCell ref="A41:U41"/>
    <mergeCell ref="A11:D11"/>
    <mergeCell ref="A25:D25"/>
    <mergeCell ref="A23:D23"/>
    <mergeCell ref="A15:D15"/>
    <mergeCell ref="A13:D13"/>
    <mergeCell ref="A17:D17"/>
    <mergeCell ref="A19:C19"/>
    <mergeCell ref="A21:D21"/>
    <mergeCell ref="A39:AE39"/>
    <mergeCell ref="A32:D32"/>
    <mergeCell ref="A29:D29"/>
    <mergeCell ref="A40:AI40"/>
    <mergeCell ref="A34:D34"/>
    <mergeCell ref="A38:AI38"/>
  </mergeCells>
  <printOptions horizontalCentered="1"/>
  <pageMargins left="0.5" right="0.5" top="0.75" bottom="0.75" header="0.3" footer="0.3"/>
  <pageSetup scale="5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A1F7-4EE9-4E6B-B636-D55AE3635140}">
  <sheetPr>
    <pageSetUpPr fitToPage="1"/>
  </sheetPr>
  <dimension ref="A1:AI46"/>
  <sheetViews>
    <sheetView view="pageBreakPreview" topLeftCell="A20" zoomScaleNormal="98" zoomScaleSheetLayoutView="100" workbookViewId="0">
      <selection activeCell="A42" sqref="A42:AE42"/>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9.453125" style="1" bestFit="1" customWidth="1"/>
    <col min="15" max="15" width="0.81640625" style="1" customWidth="1"/>
    <col min="16" max="16" width="12.26953125" style="1" bestFit="1" customWidth="1"/>
    <col min="17" max="17" width="1.1796875" style="1" customWidth="1"/>
    <col min="18" max="18" width="9.453125" style="1" bestFit="1" customWidth="1"/>
    <col min="19" max="19" width="0.81640625" style="1" customWidth="1"/>
    <col min="20" max="20" width="10.54296875" style="1" bestFit="1" customWidth="1"/>
    <col min="21" max="21" width="0.81640625" style="1" customWidth="1"/>
    <col min="22" max="22" width="3.54296875" style="1" customWidth="1"/>
    <col min="23" max="23" width="9.1796875" style="1"/>
    <col min="24" max="24" width="3.54296875" style="1" customWidth="1"/>
    <col min="25" max="26" width="1" style="1" customWidth="1"/>
    <col min="27" max="27" width="3.54296875" style="1" customWidth="1"/>
    <col min="28" max="28" width="9.1796875" style="1"/>
    <col min="29" max="29" width="3.54296875" style="1" customWidth="1"/>
    <col min="30" max="30" width="1.54296875" style="1" customWidth="1"/>
    <col min="31" max="31" width="13.26953125" style="1" customWidth="1"/>
    <col min="32" max="32" width="1" style="1" customWidth="1"/>
    <col min="33" max="33" width="11.81640625" style="1" customWidth="1"/>
    <col min="34" max="34" width="1" style="1" customWidth="1"/>
    <col min="35" max="35" width="13.453125" style="1" customWidth="1"/>
    <col min="36" max="16384" width="9.1796875" style="1"/>
  </cols>
  <sheetData>
    <row r="1" spans="1:35" s="2" customFormat="1" ht="21" x14ac:dyDescent="0.5">
      <c r="A1" s="154" t="s">
        <v>1</v>
      </c>
      <c r="B1" s="155"/>
      <c r="C1" s="155"/>
      <c r="D1" s="155"/>
      <c r="E1" s="155"/>
      <c r="AC1" s="134" t="s">
        <v>89</v>
      </c>
      <c r="AD1" s="135"/>
      <c r="AE1" s="135"/>
      <c r="AF1" s="136"/>
      <c r="AG1" s="136"/>
      <c r="AH1" s="136"/>
      <c r="AI1" s="136"/>
    </row>
    <row r="2" spans="1:35" s="2" customFormat="1" ht="15.5" x14ac:dyDescent="0.35">
      <c r="A2" s="156" t="s">
        <v>90</v>
      </c>
      <c r="B2" s="156"/>
      <c r="C2" s="156"/>
      <c r="D2" s="156"/>
      <c r="E2" s="156"/>
    </row>
    <row r="3" spans="1:35" s="2" customFormat="1" ht="15.5" x14ac:dyDescent="0.35">
      <c r="A3" s="156" t="s">
        <v>4</v>
      </c>
      <c r="B3" s="156"/>
      <c r="C3" s="156"/>
      <c r="D3" s="156"/>
      <c r="E3" s="156"/>
      <c r="F3" s="206"/>
    </row>
    <row r="4" spans="1:35" s="2" customFormat="1" ht="15.5" x14ac:dyDescent="0.35">
      <c r="A4" s="25"/>
      <c r="B4" s="25"/>
      <c r="C4" s="25"/>
      <c r="D4" s="25"/>
      <c r="E4" s="25"/>
      <c r="F4" s="1"/>
    </row>
    <row r="5" spans="1:35" s="2" customFormat="1" ht="15.5" x14ac:dyDescent="0.35">
      <c r="A5" s="25"/>
      <c r="B5" s="25"/>
      <c r="C5" s="25"/>
      <c r="D5" s="25"/>
      <c r="E5" s="25"/>
    </row>
    <row r="6" spans="1:35" s="2" customFormat="1" ht="16" x14ac:dyDescent="0.3">
      <c r="F6" s="137" t="s">
        <v>5</v>
      </c>
      <c r="G6" s="138"/>
      <c r="H6" s="138"/>
      <c r="I6" s="138"/>
      <c r="J6" s="138"/>
      <c r="K6" s="138"/>
      <c r="L6" s="138"/>
      <c r="M6" s="138"/>
      <c r="N6" s="138"/>
      <c r="O6" s="138"/>
      <c r="P6" s="138"/>
      <c r="Q6" s="138"/>
      <c r="R6" s="138"/>
      <c r="S6" s="138"/>
      <c r="T6" s="138"/>
      <c r="U6" s="138"/>
      <c r="V6" s="138"/>
      <c r="W6" s="138"/>
      <c r="X6" s="138"/>
      <c r="Y6" s="138"/>
      <c r="Z6" s="57"/>
      <c r="AA6" s="138" t="s">
        <v>6</v>
      </c>
      <c r="AB6" s="138"/>
      <c r="AC6" s="145"/>
      <c r="AE6" s="59" t="s">
        <v>66</v>
      </c>
      <c r="AG6" s="119" t="s">
        <v>6</v>
      </c>
      <c r="AI6" s="3" t="s">
        <v>66</v>
      </c>
    </row>
    <row r="7" spans="1:35" s="2" customFormat="1" x14ac:dyDescent="0.3">
      <c r="F7" s="3" t="s">
        <v>7</v>
      </c>
      <c r="P7" s="3" t="s">
        <v>7</v>
      </c>
      <c r="V7" s="141" t="s">
        <v>8</v>
      </c>
      <c r="W7" s="146"/>
      <c r="X7" s="146"/>
      <c r="Y7" s="50"/>
      <c r="AA7" s="147" t="s">
        <v>8</v>
      </c>
      <c r="AB7" s="148"/>
      <c r="AC7" s="148"/>
      <c r="AE7" s="59" t="s">
        <v>9</v>
      </c>
      <c r="AG7" s="129" t="s">
        <v>11</v>
      </c>
      <c r="AI7" s="4" t="s">
        <v>7</v>
      </c>
    </row>
    <row r="8" spans="1:35" s="2" customFormat="1" x14ac:dyDescent="0.3">
      <c r="F8" s="4" t="s">
        <v>10</v>
      </c>
      <c r="H8" s="141" t="s">
        <v>11</v>
      </c>
      <c r="I8" s="141"/>
      <c r="J8" s="141"/>
      <c r="K8" s="141"/>
      <c r="L8" s="141"/>
      <c r="M8" s="141"/>
      <c r="N8" s="141"/>
      <c r="P8" s="4" t="s">
        <v>10</v>
      </c>
      <c r="R8" s="141" t="s">
        <v>11</v>
      </c>
      <c r="S8" s="149"/>
      <c r="T8" s="149"/>
      <c r="U8" s="59"/>
      <c r="V8" s="141" t="s">
        <v>12</v>
      </c>
      <c r="W8" s="141"/>
      <c r="X8" s="141"/>
      <c r="Y8" s="108"/>
      <c r="Z8" s="58"/>
      <c r="AA8" s="150" t="s">
        <v>12</v>
      </c>
      <c r="AB8" s="150"/>
      <c r="AC8" s="150"/>
      <c r="AD8" s="59"/>
      <c r="AE8" s="58" t="s">
        <v>10</v>
      </c>
      <c r="AG8" s="130"/>
      <c r="AI8" s="4" t="s">
        <v>10</v>
      </c>
    </row>
    <row r="9" spans="1:35" s="5" customFormat="1" x14ac:dyDescent="0.3">
      <c r="F9" s="8">
        <v>45291</v>
      </c>
      <c r="H9" s="6">
        <v>45382</v>
      </c>
      <c r="I9" s="7"/>
      <c r="J9" s="7">
        <v>45473</v>
      </c>
      <c r="K9" s="7"/>
      <c r="L9" s="7">
        <v>45565</v>
      </c>
      <c r="M9" s="7"/>
      <c r="N9" s="7">
        <v>45657</v>
      </c>
      <c r="O9" s="7"/>
      <c r="P9" s="8">
        <v>45657</v>
      </c>
      <c r="R9" s="6">
        <v>45747</v>
      </c>
      <c r="S9" s="7"/>
      <c r="T9" s="7">
        <v>45838</v>
      </c>
      <c r="U9" s="7"/>
      <c r="V9" s="142" t="s">
        <v>13</v>
      </c>
      <c r="W9" s="157"/>
      <c r="X9" s="157"/>
      <c r="Y9" s="52"/>
      <c r="Z9" s="7"/>
      <c r="AA9" s="142" t="s">
        <v>14</v>
      </c>
      <c r="AB9" s="157"/>
      <c r="AC9" s="158"/>
      <c r="AE9" s="8">
        <v>45930</v>
      </c>
      <c r="AG9" s="8">
        <v>46022</v>
      </c>
      <c r="AH9" s="64"/>
      <c r="AI9" s="8">
        <v>46022</v>
      </c>
    </row>
    <row r="10" spans="1:35" s="2" customFormat="1" ht="4.5" customHeight="1" x14ac:dyDescent="0.3">
      <c r="F10" s="9"/>
      <c r="P10" s="9"/>
      <c r="Z10" s="68"/>
      <c r="AI10" s="9"/>
    </row>
    <row r="11" spans="1:35" s="2" customFormat="1" x14ac:dyDescent="0.3">
      <c r="A11" s="151" t="s">
        <v>72</v>
      </c>
      <c r="B11" s="151"/>
      <c r="C11" s="151"/>
      <c r="D11" s="132"/>
      <c r="F11" s="11">
        <v>2371</v>
      </c>
      <c r="G11" s="10"/>
      <c r="H11" s="10">
        <f>-'Sch. 1'!H23</f>
        <v>1118</v>
      </c>
      <c r="I11" s="10"/>
      <c r="J11" s="10">
        <f>-'Sch. 1'!J23</f>
        <v>0</v>
      </c>
      <c r="K11" s="10"/>
      <c r="L11" s="10">
        <f>-'Sch. 1'!L23</f>
        <v>0</v>
      </c>
      <c r="M11" s="10"/>
      <c r="N11" s="10">
        <f>-'Sch. 1'!N23</f>
        <v>0</v>
      </c>
      <c r="O11" s="10"/>
      <c r="P11" s="11">
        <f>SUM(H11,J11,L11,N11)</f>
        <v>1118</v>
      </c>
      <c r="Q11" s="10"/>
      <c r="R11" s="10">
        <f>-'Sch. 1'!R23</f>
        <v>0</v>
      </c>
      <c r="S11" s="10"/>
      <c r="T11" s="10">
        <f>-'Sch. 1'!T23</f>
        <v>0</v>
      </c>
      <c r="U11" s="10"/>
      <c r="W11" s="10">
        <f>-'Sch. 1'!W23</f>
        <v>0</v>
      </c>
      <c r="Z11" s="73"/>
      <c r="AB11" s="10">
        <f>-'Sch. 1'!AB23</f>
        <v>0</v>
      </c>
      <c r="AE11" s="10">
        <f>+AB11+W11</f>
        <v>0</v>
      </c>
      <c r="AG11" s="10">
        <f>-'Sch. 1'!AE23</f>
        <v>41</v>
      </c>
      <c r="AI11" s="11">
        <f>+AG11+AE11+T11+R11</f>
        <v>41</v>
      </c>
    </row>
    <row r="12" spans="1:35" s="2" customFormat="1" ht="4.5" customHeight="1" x14ac:dyDescent="0.3">
      <c r="F12" s="13"/>
      <c r="G12" s="12"/>
      <c r="H12" s="12"/>
      <c r="I12" s="12"/>
      <c r="J12" s="12"/>
      <c r="K12" s="12"/>
      <c r="L12" s="12"/>
      <c r="M12" s="12"/>
      <c r="N12" s="12"/>
      <c r="O12" s="12"/>
      <c r="P12" s="13"/>
      <c r="Q12" s="12"/>
      <c r="R12" s="12"/>
      <c r="S12" s="12"/>
      <c r="T12" s="12"/>
      <c r="U12" s="12"/>
      <c r="W12" s="12"/>
      <c r="Z12" s="73"/>
      <c r="AB12" s="12"/>
      <c r="AE12" s="12"/>
      <c r="AG12" s="12"/>
      <c r="AI12" s="13"/>
    </row>
    <row r="13" spans="1:35" s="2" customFormat="1" x14ac:dyDescent="0.3">
      <c r="A13" s="151" t="s">
        <v>91</v>
      </c>
      <c r="B13" s="151"/>
      <c r="C13" s="151"/>
      <c r="D13" s="132"/>
      <c r="F13" s="13">
        <v>83</v>
      </c>
      <c r="G13" s="12"/>
      <c r="H13" s="12">
        <f>-'Sch. 1'!H25</f>
        <v>0</v>
      </c>
      <c r="I13" s="12"/>
      <c r="J13" s="12">
        <f>-'Sch. 1'!J25</f>
        <v>5996</v>
      </c>
      <c r="K13" s="12"/>
      <c r="L13" s="12">
        <f>-'Sch. 1'!L25</f>
        <v>104</v>
      </c>
      <c r="M13" s="12"/>
      <c r="N13" s="12">
        <f>-'Sch. 1'!N25</f>
        <v>30</v>
      </c>
      <c r="O13" s="12"/>
      <c r="P13" s="13">
        <f>SUM(H13,J13,L13,N13)</f>
        <v>6130</v>
      </c>
      <c r="Q13" s="12"/>
      <c r="R13" s="12">
        <f>-'Sch. 1'!R25</f>
        <v>0</v>
      </c>
      <c r="S13" s="12"/>
      <c r="T13" s="12">
        <f>-'Sch. 1'!T25</f>
        <v>157</v>
      </c>
      <c r="U13" s="12"/>
      <c r="W13" s="12">
        <f>-'Sch. 1'!W25</f>
        <v>0</v>
      </c>
      <c r="Z13" s="73"/>
      <c r="AB13" s="12">
        <f>-'Sch. 1'!AB25</f>
        <v>0</v>
      </c>
      <c r="AE13" s="12">
        <f>+AB13+W13</f>
        <v>0</v>
      </c>
      <c r="AG13" s="12">
        <f>-'Sch. 1'!AE25</f>
        <v>0</v>
      </c>
      <c r="AI13" s="13">
        <f>+AG13+AE13+T13+R13</f>
        <v>157</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31.5" customHeight="1" x14ac:dyDescent="0.3">
      <c r="A15" s="151" t="s">
        <v>92</v>
      </c>
      <c r="B15" s="206"/>
      <c r="C15" s="206"/>
      <c r="D15" s="206"/>
      <c r="F15" s="13">
        <v>-31</v>
      </c>
      <c r="G15" s="12"/>
      <c r="H15" s="12">
        <f>-'Sch. 1'!H27</f>
        <v>186</v>
      </c>
      <c r="I15" s="12"/>
      <c r="J15" s="12">
        <f>-'Sch. 1'!J27</f>
        <v>88</v>
      </c>
      <c r="K15" s="12"/>
      <c r="L15" s="12">
        <f>-'Sch. 1'!L27</f>
        <v>321</v>
      </c>
      <c r="M15" s="12"/>
      <c r="N15" s="12">
        <f>-'Sch. 1'!N27</f>
        <v>152</v>
      </c>
      <c r="O15" s="12"/>
      <c r="P15" s="13">
        <f>SUM(H15,J15,L15,N15)</f>
        <v>747</v>
      </c>
      <c r="Q15" s="12"/>
      <c r="R15" s="12">
        <f>-'Sch. 1'!R27</f>
        <v>85</v>
      </c>
      <c r="S15" s="12"/>
      <c r="T15" s="12">
        <f>-'Sch. 1'!T27</f>
        <v>181</v>
      </c>
      <c r="U15" s="12"/>
      <c r="W15" s="12">
        <f>-'Sch. 1'!W27</f>
        <v>188</v>
      </c>
      <c r="Z15" s="73"/>
      <c r="AB15" s="12">
        <f>-'Sch. 1'!AB27</f>
        <v>185</v>
      </c>
      <c r="AE15" s="12">
        <f>+AB15+W15</f>
        <v>373</v>
      </c>
      <c r="AG15" s="12">
        <f>-'Sch. 1'!AE27</f>
        <v>546</v>
      </c>
      <c r="AI15" s="13">
        <f>+AG15+AE15+T15+R15</f>
        <v>1185</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15" customHeight="1" x14ac:dyDescent="0.3">
      <c r="A17" s="153" t="s">
        <v>93</v>
      </c>
      <c r="B17" s="206"/>
      <c r="C17" s="206"/>
      <c r="D17" s="206"/>
      <c r="F17" s="13">
        <v>0</v>
      </c>
      <c r="G17" s="12"/>
      <c r="H17" s="12">
        <f>-'Sch. 1'!H29</f>
        <v>0</v>
      </c>
      <c r="I17" s="12"/>
      <c r="J17" s="12">
        <f>-'Sch. 1'!J29</f>
        <v>0</v>
      </c>
      <c r="K17" s="12"/>
      <c r="L17" s="12">
        <f>-'Sch. 1'!L29</f>
        <v>0</v>
      </c>
      <c r="M17" s="12"/>
      <c r="N17" s="12">
        <f>-'Sch. 1'!N29</f>
        <v>0</v>
      </c>
      <c r="O17" s="12"/>
      <c r="P17" s="13">
        <f>SUM(H17,J17,L17,N17)</f>
        <v>0</v>
      </c>
      <c r="Q17" s="12"/>
      <c r="R17" s="12">
        <f>-'Sch. 1'!R29</f>
        <v>-35</v>
      </c>
      <c r="S17" s="12"/>
      <c r="T17" s="12">
        <f>-'Sch. 1'!T29</f>
        <v>0</v>
      </c>
      <c r="U17" s="12"/>
      <c r="W17" s="12">
        <f>-'Sch. 1'!W29</f>
        <v>0</v>
      </c>
      <c r="Z17" s="73"/>
      <c r="AB17" s="12">
        <f>-'Sch. 1'!AB29</f>
        <v>0</v>
      </c>
      <c r="AE17" s="12">
        <f>+AB17+W17</f>
        <v>0</v>
      </c>
      <c r="AG17" s="12">
        <f>-'Sch. 1'!AE29</f>
        <v>0</v>
      </c>
      <c r="AI17" s="13">
        <f>+AG17+AE17+T17+R17</f>
        <v>-35</v>
      </c>
    </row>
    <row r="18" spans="1:35" s="2" customFormat="1" ht="4.5" customHeight="1" x14ac:dyDescent="0.3">
      <c r="F18" s="13"/>
      <c r="G18" s="12"/>
      <c r="H18" s="12"/>
      <c r="I18" s="12"/>
      <c r="J18" s="12"/>
      <c r="K18" s="12"/>
      <c r="L18" s="12"/>
      <c r="M18" s="12"/>
      <c r="N18" s="12"/>
      <c r="O18" s="12"/>
      <c r="P18" s="13"/>
      <c r="Q18" s="12"/>
      <c r="R18" s="12"/>
      <c r="S18" s="12"/>
      <c r="T18" s="12"/>
      <c r="U18" s="12"/>
      <c r="W18" s="12"/>
      <c r="Z18" s="73"/>
      <c r="AB18" s="12"/>
      <c r="AE18" s="12"/>
      <c r="AG18" s="12"/>
      <c r="AI18" s="13"/>
    </row>
    <row r="19" spans="1:35" s="2" customFormat="1" ht="15" customHeight="1" x14ac:dyDescent="0.3">
      <c r="A19" s="2" t="s">
        <v>94</v>
      </c>
      <c r="F19" s="13">
        <v>-29</v>
      </c>
      <c r="G19" s="12"/>
      <c r="H19" s="12">
        <v>0</v>
      </c>
      <c r="I19" s="12"/>
      <c r="J19" s="12">
        <v>0</v>
      </c>
      <c r="K19" s="12"/>
      <c r="L19" s="12">
        <v>0</v>
      </c>
      <c r="M19" s="12"/>
      <c r="N19" s="12">
        <v>0</v>
      </c>
      <c r="O19" s="12"/>
      <c r="P19" s="13">
        <f>SUM(H19,J19,L19,N19)</f>
        <v>0</v>
      </c>
      <c r="Q19" s="12"/>
      <c r="R19" s="12">
        <v>0</v>
      </c>
      <c r="S19" s="12"/>
      <c r="T19" s="12">
        <v>0</v>
      </c>
      <c r="U19" s="12"/>
      <c r="W19" s="12">
        <v>0</v>
      </c>
      <c r="Z19" s="73"/>
      <c r="AB19" s="12">
        <v>0</v>
      </c>
      <c r="AE19" s="12">
        <f>+AB19+W19</f>
        <v>0</v>
      </c>
      <c r="AG19" s="12">
        <v>0</v>
      </c>
      <c r="AI19" s="13">
        <f>+AG19+AE19+T19+R19</f>
        <v>0</v>
      </c>
    </row>
    <row r="20" spans="1:35" s="2" customFormat="1" ht="4.5" customHeight="1" x14ac:dyDescent="0.3">
      <c r="F20" s="13"/>
      <c r="G20" s="12"/>
      <c r="H20" s="12"/>
      <c r="I20" s="12"/>
      <c r="J20" s="12"/>
      <c r="K20" s="12"/>
      <c r="L20" s="12"/>
      <c r="M20" s="12"/>
      <c r="N20" s="12"/>
      <c r="O20" s="12"/>
      <c r="P20" s="13"/>
      <c r="Q20" s="12"/>
      <c r="R20" s="12"/>
      <c r="S20" s="12"/>
      <c r="T20" s="12"/>
      <c r="U20" s="12"/>
      <c r="W20" s="12"/>
      <c r="Z20" s="73"/>
      <c r="AB20" s="12"/>
      <c r="AE20" s="12"/>
      <c r="AG20" s="12"/>
      <c r="AI20" s="13"/>
    </row>
    <row r="21" spans="1:35" s="2" customFormat="1" ht="15" customHeight="1" x14ac:dyDescent="0.3">
      <c r="A21" s="2" t="s">
        <v>95</v>
      </c>
      <c r="F21" s="13">
        <v>-168</v>
      </c>
      <c r="G21" s="12"/>
      <c r="H21" s="12">
        <v>4</v>
      </c>
      <c r="I21" s="12"/>
      <c r="J21" s="12">
        <v>0</v>
      </c>
      <c r="K21" s="12"/>
      <c r="L21" s="12">
        <v>0</v>
      </c>
      <c r="M21" s="12"/>
      <c r="N21" s="12">
        <v>13</v>
      </c>
      <c r="O21" s="12"/>
      <c r="P21" s="13">
        <f>SUM(H21,J21,L21,N21)</f>
        <v>17</v>
      </c>
      <c r="Q21" s="12"/>
      <c r="R21" s="12">
        <v>0</v>
      </c>
      <c r="S21" s="12"/>
      <c r="T21" s="12">
        <v>0</v>
      </c>
      <c r="U21" s="12"/>
      <c r="W21" s="12">
        <v>0</v>
      </c>
      <c r="Z21" s="73"/>
      <c r="AB21" s="12">
        <v>0</v>
      </c>
      <c r="AE21" s="12">
        <f>+AB21+W21</f>
        <v>0</v>
      </c>
      <c r="AG21" s="12">
        <v>40</v>
      </c>
      <c r="AI21" s="13">
        <f>+AG21+AE21+T21+R21</f>
        <v>40</v>
      </c>
    </row>
    <row r="22" spans="1:35" s="2" customFormat="1" ht="4.5" customHeight="1" x14ac:dyDescent="0.3">
      <c r="F22" s="15"/>
      <c r="G22" s="12"/>
      <c r="H22" s="12"/>
      <c r="I22" s="12"/>
      <c r="J22" s="12"/>
      <c r="K22" s="12"/>
      <c r="L22" s="12"/>
      <c r="M22" s="12"/>
      <c r="N22" s="12"/>
      <c r="O22" s="12"/>
      <c r="P22" s="15"/>
      <c r="Q22" s="12"/>
      <c r="R22" s="12"/>
      <c r="S22" s="12"/>
      <c r="T22" s="12"/>
      <c r="U22" s="12"/>
      <c r="W22" s="12"/>
      <c r="Z22" s="73"/>
      <c r="AB22" s="12"/>
      <c r="AE22" s="12"/>
      <c r="AG22" s="12"/>
      <c r="AI22" s="15"/>
    </row>
    <row r="23" spans="1:35" s="2" customFormat="1" ht="48.75" customHeight="1" x14ac:dyDescent="0.3">
      <c r="A23" s="152" t="s">
        <v>118</v>
      </c>
      <c r="B23" s="152"/>
      <c r="C23" s="152"/>
      <c r="D23" s="132"/>
      <c r="F23" s="15">
        <f>SUM(F11,F13,F15,F17,F19,F21)</f>
        <v>2226</v>
      </c>
      <c r="G23" s="12"/>
      <c r="H23" s="47">
        <f>SUM(H11,H13,H15,H17,H19,H21)</f>
        <v>1308</v>
      </c>
      <c r="I23" s="12"/>
      <c r="J23" s="47">
        <f>SUM(J11,J13,J15,J17,J19,J21)</f>
        <v>6084</v>
      </c>
      <c r="K23" s="12"/>
      <c r="L23" s="47">
        <f>SUM(L11,L13,L15,L17,L19,L21)</f>
        <v>425</v>
      </c>
      <c r="M23" s="12"/>
      <c r="N23" s="47">
        <f>SUM(N11,N13,N15,N17,N19,N21)</f>
        <v>195</v>
      </c>
      <c r="O23" s="12"/>
      <c r="P23" s="15">
        <f>SUM(H23,J23,L23,N23)</f>
        <v>8012</v>
      </c>
      <c r="Q23" s="12"/>
      <c r="R23" s="47">
        <f>SUM(R11,R13,R15,R17,R19,R21)</f>
        <v>50</v>
      </c>
      <c r="S23" s="12"/>
      <c r="T23" s="47">
        <f>SUM(T11,T13,T15,T17,T19,T21)</f>
        <v>338</v>
      </c>
      <c r="U23" s="12"/>
      <c r="W23" s="47">
        <f>SUM(W11,W13,W15,W17,W19,W21)</f>
        <v>188</v>
      </c>
      <c r="Z23" s="73"/>
      <c r="AB23" s="47">
        <f>SUM(AB11,AB13,AB15,AB17,AB19,AB21)</f>
        <v>185</v>
      </c>
      <c r="AE23" s="47">
        <f>SUM(AE11,AE13,AE15,AE17,AE19,AE21)</f>
        <v>373</v>
      </c>
      <c r="AG23" s="47">
        <f>SUM(AG11,AG13,AG15,AG17,AG19,AG21)</f>
        <v>627</v>
      </c>
      <c r="AI23" s="123">
        <f>SUM(AI11,AI13,AI15,AI17,AI19,AI21)</f>
        <v>1388</v>
      </c>
    </row>
    <row r="24" spans="1:35" s="2" customFormat="1" ht="4.5" customHeight="1" x14ac:dyDescent="0.3">
      <c r="F24" s="13"/>
      <c r="G24" s="12"/>
      <c r="H24" s="12"/>
      <c r="I24" s="12"/>
      <c r="J24" s="12"/>
      <c r="K24" s="12"/>
      <c r="L24" s="12"/>
      <c r="M24" s="12"/>
      <c r="N24" s="12"/>
      <c r="O24" s="12"/>
      <c r="P24" s="13"/>
      <c r="Q24" s="12"/>
      <c r="R24" s="12"/>
      <c r="S24" s="12"/>
      <c r="T24" s="12"/>
      <c r="U24" s="12"/>
      <c r="W24" s="12"/>
      <c r="Z24" s="73"/>
      <c r="AB24" s="12"/>
      <c r="AE24" s="12"/>
      <c r="AG24" s="12"/>
      <c r="AI24" s="13"/>
    </row>
    <row r="25" spans="1:35" s="2" customFormat="1" ht="15" customHeight="1" x14ac:dyDescent="0.3">
      <c r="A25" s="153" t="s">
        <v>96</v>
      </c>
      <c r="B25" s="153"/>
      <c r="C25" s="153"/>
      <c r="F25" s="13">
        <v>-527</v>
      </c>
      <c r="G25" s="12"/>
      <c r="H25" s="12">
        <v>-322</v>
      </c>
      <c r="I25" s="12"/>
      <c r="J25" s="12">
        <v>-358</v>
      </c>
      <c r="K25" s="12"/>
      <c r="L25" s="12">
        <v>-92</v>
      </c>
      <c r="M25" s="12"/>
      <c r="N25" s="12">
        <v>-31</v>
      </c>
      <c r="O25" s="12"/>
      <c r="P25" s="13">
        <f>SUM(H25,J25,L25,N25)</f>
        <v>-803</v>
      </c>
      <c r="Q25" s="12"/>
      <c r="R25" s="12">
        <v>-14</v>
      </c>
      <c r="S25" s="12"/>
      <c r="T25" s="12">
        <v>-82</v>
      </c>
      <c r="U25" s="12"/>
      <c r="W25" s="12">
        <v>-33</v>
      </c>
      <c r="Z25" s="73"/>
      <c r="AB25" s="12">
        <v>-30</v>
      </c>
      <c r="AE25" s="12">
        <f>+AB25+W25</f>
        <v>-63</v>
      </c>
      <c r="AG25" s="12">
        <v>-155</v>
      </c>
      <c r="AI25" s="13">
        <f>+AG25+AE25+T25+R25</f>
        <v>-314</v>
      </c>
    </row>
    <row r="26" spans="1:35" s="2" customFormat="1" ht="4.5" customHeight="1" x14ac:dyDescent="0.3">
      <c r="F26" s="13"/>
      <c r="G26" s="12"/>
      <c r="H26" s="12"/>
      <c r="I26" s="12"/>
      <c r="J26" s="12"/>
      <c r="K26" s="12"/>
      <c r="L26" s="12"/>
      <c r="M26" s="12"/>
      <c r="N26" s="12"/>
      <c r="O26" s="12"/>
      <c r="P26" s="13"/>
      <c r="Q26" s="12"/>
      <c r="R26" s="12"/>
      <c r="S26" s="12"/>
      <c r="T26" s="12"/>
      <c r="U26" s="12"/>
      <c r="W26" s="12"/>
      <c r="Z26" s="73"/>
      <c r="AB26" s="12"/>
      <c r="AE26" s="12"/>
      <c r="AG26" s="12"/>
      <c r="AI26" s="13"/>
    </row>
    <row r="27" spans="1:35" s="2" customFormat="1" ht="15" customHeight="1" x14ac:dyDescent="0.3">
      <c r="A27" s="153" t="s">
        <v>97</v>
      </c>
      <c r="B27" s="153"/>
      <c r="C27" s="153"/>
      <c r="F27" s="13">
        <v>-31</v>
      </c>
      <c r="G27" s="12"/>
      <c r="H27" s="12">
        <v>1</v>
      </c>
      <c r="I27" s="12"/>
      <c r="J27" s="12">
        <v>48</v>
      </c>
      <c r="K27" s="12"/>
      <c r="L27" s="12">
        <v>-2</v>
      </c>
      <c r="M27" s="12"/>
      <c r="N27" s="12">
        <v>-11</v>
      </c>
      <c r="O27" s="12"/>
      <c r="P27" s="13">
        <f>SUM(H27,J27,L27,N27)</f>
        <v>36</v>
      </c>
      <c r="Q27" s="12"/>
      <c r="R27" s="12">
        <v>7</v>
      </c>
      <c r="S27" s="12"/>
      <c r="T27" s="12">
        <v>2</v>
      </c>
      <c r="U27" s="12"/>
      <c r="W27" s="12">
        <v>-73</v>
      </c>
      <c r="Z27" s="73"/>
      <c r="AB27" s="12">
        <v>-4</v>
      </c>
      <c r="AE27" s="12">
        <f>+AB27+W27</f>
        <v>-77</v>
      </c>
      <c r="AG27" s="12">
        <v>-28</v>
      </c>
      <c r="AI27" s="13">
        <f>+AG27+AE27+T27+R27</f>
        <v>-96</v>
      </c>
    </row>
    <row r="28" spans="1:35" s="2" customFormat="1" ht="4.5" customHeight="1" x14ac:dyDescent="0.3">
      <c r="F28" s="15"/>
      <c r="G28" s="12"/>
      <c r="H28" s="14"/>
      <c r="I28" s="12"/>
      <c r="J28" s="14"/>
      <c r="K28" s="12"/>
      <c r="L28" s="14"/>
      <c r="M28" s="12"/>
      <c r="N28" s="14"/>
      <c r="O28" s="12"/>
      <c r="P28" s="15"/>
      <c r="Q28" s="12"/>
      <c r="R28" s="14"/>
      <c r="S28" s="12"/>
      <c r="T28" s="14"/>
      <c r="U28" s="12"/>
      <c r="W28" s="14"/>
      <c r="Z28" s="73"/>
      <c r="AB28" s="14"/>
      <c r="AE28" s="14"/>
      <c r="AG28" s="14"/>
      <c r="AI28" s="15"/>
    </row>
    <row r="29" spans="1:35" s="2" customFormat="1" ht="15" customHeight="1" x14ac:dyDescent="0.3">
      <c r="A29" s="152" t="s">
        <v>98</v>
      </c>
      <c r="B29" s="161"/>
      <c r="C29" s="161"/>
      <c r="D29" s="161"/>
      <c r="F29" s="13">
        <f>SUM(F25,F27)</f>
        <v>-558</v>
      </c>
      <c r="G29" s="12"/>
      <c r="H29" s="12">
        <f>SUM(H25,H27)</f>
        <v>-321</v>
      </c>
      <c r="I29" s="12"/>
      <c r="J29" s="12">
        <f>SUM(J25,J27)</f>
        <v>-310</v>
      </c>
      <c r="K29" s="12"/>
      <c r="L29" s="12">
        <f>SUM(L25,L27)</f>
        <v>-94</v>
      </c>
      <c r="M29" s="12"/>
      <c r="N29" s="12">
        <f>SUM(N25,N27)</f>
        <v>-42</v>
      </c>
      <c r="O29" s="12"/>
      <c r="P29" s="13">
        <f>SUM(H29,J29,L29,N29)</f>
        <v>-767</v>
      </c>
      <c r="Q29" s="12"/>
      <c r="R29" s="12">
        <f>SUM(R25,R27)</f>
        <v>-7</v>
      </c>
      <c r="S29" s="12"/>
      <c r="T29" s="12">
        <f>SUM(T25,T27)</f>
        <v>-80</v>
      </c>
      <c r="U29" s="12"/>
      <c r="W29" s="12">
        <f>SUM(W25,W27)</f>
        <v>-106</v>
      </c>
      <c r="Z29" s="73"/>
      <c r="AB29" s="12">
        <f>SUM(AB25,AB27)</f>
        <v>-34</v>
      </c>
      <c r="AE29" s="12">
        <f>SUM(AE25,AE27)</f>
        <v>-140</v>
      </c>
      <c r="AG29" s="12">
        <f>+AG27+AG25</f>
        <v>-183</v>
      </c>
      <c r="AI29" s="13">
        <f>+AI27+AI25</f>
        <v>-410</v>
      </c>
    </row>
    <row r="30" spans="1:35" s="2" customFormat="1" ht="4.5" customHeight="1" x14ac:dyDescent="0.3">
      <c r="F30" s="13"/>
      <c r="G30" s="12"/>
      <c r="H30" s="12"/>
      <c r="I30" s="12"/>
      <c r="J30" s="12"/>
      <c r="K30" s="12"/>
      <c r="L30" s="12"/>
      <c r="M30" s="12"/>
      <c r="N30" s="12"/>
      <c r="O30" s="12"/>
      <c r="P30" s="13"/>
      <c r="Q30" s="12"/>
      <c r="R30" s="12"/>
      <c r="S30" s="12"/>
      <c r="T30" s="12"/>
      <c r="U30" s="12"/>
      <c r="W30" s="12"/>
      <c r="Z30" s="73"/>
      <c r="AB30" s="12"/>
      <c r="AE30" s="12"/>
      <c r="AG30" s="12"/>
      <c r="AI30" s="13"/>
    </row>
    <row r="31" spans="1:35" s="2" customFormat="1" ht="30.75" customHeight="1" x14ac:dyDescent="0.3">
      <c r="A31" s="151" t="s">
        <v>99</v>
      </c>
      <c r="B31" s="151"/>
      <c r="C31" s="151"/>
      <c r="D31" s="132"/>
      <c r="F31" s="13">
        <v>16</v>
      </c>
      <c r="G31" s="12"/>
      <c r="H31" s="12">
        <v>0</v>
      </c>
      <c r="I31" s="12"/>
      <c r="J31" s="12">
        <v>0</v>
      </c>
      <c r="K31" s="12"/>
      <c r="L31" s="12">
        <v>0</v>
      </c>
      <c r="M31" s="12"/>
      <c r="N31" s="12">
        <v>0</v>
      </c>
      <c r="O31" s="12"/>
      <c r="P31" s="13">
        <f>SUM(H31,J31,L31,N31)</f>
        <v>0</v>
      </c>
      <c r="Q31" s="12"/>
      <c r="R31" s="12">
        <v>0</v>
      </c>
      <c r="S31" s="12"/>
      <c r="T31" s="12">
        <v>0</v>
      </c>
      <c r="U31" s="12"/>
      <c r="W31" s="12">
        <v>0</v>
      </c>
      <c r="Z31" s="73"/>
      <c r="AB31" s="12">
        <v>0</v>
      </c>
      <c r="AE31" s="12">
        <f>+AB31+W31</f>
        <v>0</v>
      </c>
      <c r="AG31" s="12">
        <v>0</v>
      </c>
      <c r="AI31" s="13">
        <f>+AG31+AE31+T31+R31</f>
        <v>0</v>
      </c>
    </row>
    <row r="32" spans="1:35" s="2" customFormat="1" ht="4.5" customHeight="1" x14ac:dyDescent="0.3">
      <c r="F32" s="13"/>
      <c r="G32" s="12"/>
      <c r="H32" s="12"/>
      <c r="I32" s="12"/>
      <c r="J32" s="12"/>
      <c r="K32" s="12"/>
      <c r="L32" s="12"/>
      <c r="M32" s="12"/>
      <c r="N32" s="12"/>
      <c r="O32" s="12"/>
      <c r="P32" s="13"/>
      <c r="Q32" s="12"/>
      <c r="R32" s="12"/>
      <c r="S32" s="12"/>
      <c r="T32" s="12"/>
      <c r="U32" s="12"/>
      <c r="W32" s="12"/>
      <c r="Z32" s="73"/>
      <c r="AB32" s="12"/>
      <c r="AE32" s="12"/>
      <c r="AG32" s="12"/>
      <c r="AI32" s="13"/>
    </row>
    <row r="33" spans="1:35" s="2" customFormat="1" ht="45" customHeight="1" thickBot="1" x14ac:dyDescent="0.35">
      <c r="A33" s="152" t="s">
        <v>100</v>
      </c>
      <c r="B33" s="207"/>
      <c r="C33" s="207"/>
      <c r="D33" s="207"/>
      <c r="F33" s="18">
        <f>+F23+F29+F31</f>
        <v>1684</v>
      </c>
      <c r="G33" s="10"/>
      <c r="H33" s="17">
        <f>+H23+H29+H31</f>
        <v>987</v>
      </c>
      <c r="I33" s="10"/>
      <c r="J33" s="17">
        <f>+J23+J29+J31</f>
        <v>5774</v>
      </c>
      <c r="K33" s="10"/>
      <c r="L33" s="17">
        <f>+L23+L29+L31</f>
        <v>331</v>
      </c>
      <c r="M33" s="10"/>
      <c r="N33" s="17">
        <f>+N23+N29+N31</f>
        <v>153</v>
      </c>
      <c r="O33" s="10"/>
      <c r="P33" s="18">
        <f>SUM(H33,J33,L33,N33)</f>
        <v>7245</v>
      </c>
      <c r="Q33" s="10"/>
      <c r="R33" s="17">
        <f>+R23+R29+R31</f>
        <v>43</v>
      </c>
      <c r="S33" s="10"/>
      <c r="T33" s="17">
        <f>+T23+T29+T31</f>
        <v>258</v>
      </c>
      <c r="U33" s="10"/>
      <c r="W33" s="17">
        <f>+W23+W29+W31</f>
        <v>82</v>
      </c>
      <c r="Z33" s="73"/>
      <c r="AB33" s="17">
        <f>+AB23+AB29+AB31</f>
        <v>151</v>
      </c>
      <c r="AE33" s="17">
        <f>+AE23+AE29+AE31</f>
        <v>233</v>
      </c>
      <c r="AG33" s="17">
        <f>+AG31+AG29+AG23</f>
        <v>444</v>
      </c>
      <c r="AI33" s="18">
        <f>+AI31+AI29+AI23</f>
        <v>978</v>
      </c>
    </row>
    <row r="34" spans="1:35" s="2" customFormat="1" ht="4.5" customHeight="1" x14ac:dyDescent="0.3">
      <c r="F34" s="13"/>
      <c r="G34" s="12"/>
      <c r="H34" s="12"/>
      <c r="I34" s="12"/>
      <c r="J34" s="12"/>
      <c r="K34" s="12"/>
      <c r="L34" s="12"/>
      <c r="M34" s="12"/>
      <c r="N34" s="12"/>
      <c r="O34" s="12"/>
      <c r="P34" s="13"/>
      <c r="Q34" s="12"/>
      <c r="R34" s="12"/>
      <c r="S34" s="12"/>
      <c r="T34" s="12"/>
      <c r="U34" s="12"/>
      <c r="Z34" s="73"/>
      <c r="AI34" s="13"/>
    </row>
    <row r="35" spans="1:35" s="2" customFormat="1" ht="49.5" customHeight="1" x14ac:dyDescent="0.3">
      <c r="A35" s="152" t="s">
        <v>101</v>
      </c>
      <c r="B35" s="207"/>
      <c r="C35" s="207"/>
      <c r="D35" s="207"/>
      <c r="F35" s="24">
        <f>+'Sch. 7'!F25</f>
        <v>2.58</v>
      </c>
      <c r="G35" s="38"/>
      <c r="H35" s="23">
        <f>+'Sch. 7'!H25</f>
        <v>1.5</v>
      </c>
      <c r="I35" s="23"/>
      <c r="J35" s="23">
        <f>+'Sch. 7'!J25</f>
        <v>8.66</v>
      </c>
      <c r="K35" s="23"/>
      <c r="L35" s="23">
        <f>+'Sch. 7'!L25</f>
        <v>0.5</v>
      </c>
      <c r="M35" s="23"/>
      <c r="N35" s="23">
        <f>+'Sch. 7'!N25</f>
        <v>0.22000000000000003</v>
      </c>
      <c r="O35" s="23"/>
      <c r="P35" s="24">
        <f>+'Sch. 7'!P25</f>
        <v>10.899999999999999</v>
      </c>
      <c r="Q35" s="38"/>
      <c r="R35" s="23">
        <f>+'Sch. 7'!R25</f>
        <v>6.9999999999999979E-2</v>
      </c>
      <c r="S35" s="44"/>
      <c r="T35" s="23">
        <f>+'Sch. 7'!T25</f>
        <v>0.38</v>
      </c>
      <c r="U35" s="38"/>
      <c r="W35" s="23">
        <f>+'Sch. 7'!W25</f>
        <v>0.12</v>
      </c>
      <c r="Z35" s="73"/>
      <c r="AB35" s="23">
        <f>+'Sch. 7'!AB25</f>
        <v>0.13321428571428573</v>
      </c>
      <c r="AE35" s="23">
        <f>+AB35+W35</f>
        <v>0.25321428571428573</v>
      </c>
      <c r="AG35" s="23">
        <v>0.4</v>
      </c>
      <c r="AI35" s="24">
        <v>1.1000000000000001</v>
      </c>
    </row>
    <row r="36" spans="1:35" s="2" customFormat="1" ht="4.5" customHeight="1" x14ac:dyDescent="0.3">
      <c r="F36" s="13"/>
      <c r="G36" s="12"/>
      <c r="H36" s="12"/>
      <c r="I36" s="12"/>
      <c r="J36" s="12"/>
      <c r="K36" s="12"/>
      <c r="L36" s="12"/>
      <c r="M36" s="12"/>
      <c r="N36" s="12"/>
      <c r="O36" s="12"/>
      <c r="P36" s="13"/>
      <c r="Q36" s="12"/>
      <c r="R36" s="12"/>
      <c r="S36" s="12"/>
      <c r="T36" s="12"/>
      <c r="U36" s="12"/>
      <c r="Z36" s="73"/>
      <c r="AI36" s="13"/>
    </row>
    <row r="37" spans="1:35" s="2" customFormat="1" ht="7.5" customHeight="1" x14ac:dyDescent="0.3">
      <c r="F37" s="21"/>
      <c r="G37" s="12"/>
      <c r="H37" s="12"/>
      <c r="I37" s="12"/>
      <c r="J37" s="12"/>
      <c r="K37" s="12"/>
      <c r="L37" s="12"/>
      <c r="M37" s="12"/>
      <c r="N37" s="12"/>
      <c r="O37" s="12"/>
      <c r="P37" s="21"/>
      <c r="Q37" s="12"/>
      <c r="R37" s="12"/>
      <c r="S37" s="12"/>
      <c r="T37" s="12"/>
      <c r="U37" s="12"/>
      <c r="Z37" s="73"/>
      <c r="AI37" s="21"/>
    </row>
    <row r="38" spans="1:35" s="2" customFormat="1" x14ac:dyDescent="0.3"/>
    <row r="39" spans="1:35" s="2" customFormat="1" ht="27.75" customHeight="1" x14ac:dyDescent="0.35">
      <c r="A39" s="131" t="s">
        <v>137</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3"/>
      <c r="AG39" s="133"/>
      <c r="AH39" s="133"/>
      <c r="AI39" s="133"/>
    </row>
    <row r="40" spans="1:35" s="22" customFormat="1" ht="26.5" customHeight="1" x14ac:dyDescent="0.35">
      <c r="A40" s="131" t="s">
        <v>136</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3"/>
      <c r="AG40" s="133"/>
      <c r="AH40" s="133"/>
      <c r="AI40" s="133"/>
    </row>
    <row r="41" spans="1:35" s="2" customFormat="1" ht="18" customHeight="1" x14ac:dyDescent="0.35">
      <c r="A41" s="131" t="s">
        <v>121</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3"/>
      <c r="AG41" s="133"/>
      <c r="AH41" s="133"/>
      <c r="AI41" s="133"/>
    </row>
    <row r="42" spans="1:35" s="2" customFormat="1" ht="15" customHeight="1" x14ac:dyDescent="0.3">
      <c r="A42" s="131" t="s">
        <v>102</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row>
    <row r="43" spans="1:35" s="2" customFormat="1" ht="15" customHeight="1" x14ac:dyDescent="0.3">
      <c r="A43" s="131" t="s">
        <v>103</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row>
    <row r="44" spans="1:35" s="2" customFormat="1" ht="15" customHeight="1" x14ac:dyDescent="0.3">
      <c r="A44" s="131" t="s">
        <v>104</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row>
    <row r="45" spans="1:35" s="2" customFormat="1" ht="15" customHeight="1" x14ac:dyDescent="0.3">
      <c r="A45" s="131" t="s">
        <v>105</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row>
    <row r="46" spans="1:35" s="22" customFormat="1" ht="27.75" customHeight="1" x14ac:dyDescent="0.35">
      <c r="A46" s="131" t="s">
        <v>128</v>
      </c>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3"/>
      <c r="AG46" s="133"/>
      <c r="AH46" s="133"/>
      <c r="AI46" s="133"/>
    </row>
  </sheetData>
  <mergeCells count="34">
    <mergeCell ref="A27:C27"/>
    <mergeCell ref="A46:AI46"/>
    <mergeCell ref="A45:AE45"/>
    <mergeCell ref="A29:D29"/>
    <mergeCell ref="V9:X9"/>
    <mergeCell ref="AA9:AC9"/>
    <mergeCell ref="A42:AE42"/>
    <mergeCell ref="A43:AE43"/>
    <mergeCell ref="A44:AE44"/>
    <mergeCell ref="A11:D11"/>
    <mergeCell ref="A13:D13"/>
    <mergeCell ref="A23:D23"/>
    <mergeCell ref="A41:AI41"/>
    <mergeCell ref="A35:D35"/>
    <mergeCell ref="A25:C25"/>
    <mergeCell ref="A31:D31"/>
    <mergeCell ref="A33:D33"/>
    <mergeCell ref="A17:D17"/>
    <mergeCell ref="AC1:AI1"/>
    <mergeCell ref="A39:AI39"/>
    <mergeCell ref="A40:AI40"/>
    <mergeCell ref="A1:E1"/>
    <mergeCell ref="A2:E2"/>
    <mergeCell ref="H8:N8"/>
    <mergeCell ref="A3:F3"/>
    <mergeCell ref="F6:Y6"/>
    <mergeCell ref="V7:X7"/>
    <mergeCell ref="AA7:AC7"/>
    <mergeCell ref="R8:T8"/>
    <mergeCell ref="V8:X8"/>
    <mergeCell ref="AA8:AC8"/>
    <mergeCell ref="A15:D15"/>
    <mergeCell ref="AA6:AC6"/>
    <mergeCell ref="AG7:AG8"/>
  </mergeCells>
  <printOptions horizontalCentered="1"/>
  <pageMargins left="0.5" right="0.5" top="0.75" bottom="0.75" header="0.3" footer="0.3"/>
  <pageSetup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FA51-90EB-4881-9990-CB9A72C17EC1}">
  <sheetPr>
    <pageSetUpPr fitToPage="1"/>
  </sheetPr>
  <dimension ref="A1:AJ42"/>
  <sheetViews>
    <sheetView view="pageBreakPreview" topLeftCell="A30" zoomScaleNormal="100" zoomScaleSheetLayoutView="100" workbookViewId="0">
      <selection activeCell="C38" sqref="C38"/>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11" style="1" bestFit="1" customWidth="1"/>
    <col min="15" max="15" width="0.81640625" style="1" customWidth="1"/>
    <col min="16" max="16" width="12.26953125" style="1" bestFit="1" customWidth="1"/>
    <col min="17" max="17" width="1.1796875" style="1" customWidth="1"/>
    <col min="18" max="18" width="10.54296875" style="1" customWidth="1"/>
    <col min="19" max="19" width="0.81640625" style="1" customWidth="1"/>
    <col min="20" max="20" width="10.54296875" style="1" bestFit="1" customWidth="1"/>
    <col min="21" max="22" width="0.453125" style="1" customWidth="1"/>
    <col min="23" max="23" width="3" style="1" customWidth="1"/>
    <col min="24" max="24" width="10.54296875" style="1" customWidth="1"/>
    <col min="25" max="25" width="3" style="1" customWidth="1"/>
    <col min="26" max="27" width="1.453125" style="1" customWidth="1"/>
    <col min="28" max="28" width="3" style="1" customWidth="1"/>
    <col min="29" max="29" width="10.453125" style="1" customWidth="1"/>
    <col min="30" max="30" width="3" style="1" customWidth="1"/>
    <col min="31" max="31" width="1.453125" style="1" customWidth="1"/>
    <col min="32" max="32" width="13.7265625" style="1" bestFit="1" customWidth="1"/>
    <col min="33" max="33" width="1.26953125" style="1" customWidth="1"/>
    <col min="34" max="34" width="13.81640625" style="1" customWidth="1"/>
    <col min="35" max="35" width="1.26953125" style="1" customWidth="1"/>
    <col min="36" max="36" width="13.81640625" style="1" customWidth="1"/>
    <col min="37" max="16384" width="9.1796875" style="1"/>
  </cols>
  <sheetData>
    <row r="1" spans="1:36" s="2" customFormat="1" ht="21" x14ac:dyDescent="0.5">
      <c r="A1" s="154" t="s">
        <v>1</v>
      </c>
      <c r="B1" s="155"/>
      <c r="C1" s="155"/>
      <c r="D1" s="155"/>
      <c r="E1" s="155"/>
      <c r="AD1" s="134" t="s">
        <v>106</v>
      </c>
      <c r="AE1" s="135"/>
      <c r="AF1" s="135"/>
      <c r="AG1" s="136"/>
      <c r="AH1" s="136"/>
      <c r="AI1" s="136"/>
      <c r="AJ1" s="136"/>
    </row>
    <row r="2" spans="1:36" s="2" customFormat="1" ht="15.5" x14ac:dyDescent="0.35">
      <c r="A2" s="156" t="s">
        <v>107</v>
      </c>
      <c r="B2" s="156"/>
      <c r="C2" s="156"/>
      <c r="D2" s="156"/>
      <c r="E2" s="156"/>
    </row>
    <row r="3" spans="1:36" s="2" customFormat="1" ht="15.5" x14ac:dyDescent="0.35">
      <c r="A3" s="156" t="s">
        <v>49</v>
      </c>
      <c r="B3" s="156"/>
      <c r="C3" s="156"/>
      <c r="D3" s="156"/>
      <c r="E3" s="156"/>
    </row>
    <row r="4" spans="1:36" s="2" customFormat="1" ht="15.5" x14ac:dyDescent="0.35">
      <c r="A4" s="25"/>
      <c r="B4" s="25"/>
      <c r="C4" s="25"/>
      <c r="D4" s="25"/>
      <c r="E4" s="25"/>
    </row>
    <row r="5" spans="1:36" s="2" customFormat="1" ht="15.5" x14ac:dyDescent="0.35">
      <c r="A5" s="25"/>
      <c r="B5" s="25"/>
      <c r="C5" s="25"/>
      <c r="D5" s="25"/>
      <c r="E5" s="25"/>
    </row>
    <row r="6" spans="1:36" s="2" customFormat="1" ht="16" x14ac:dyDescent="0.3">
      <c r="F6" s="137" t="s">
        <v>5</v>
      </c>
      <c r="G6" s="138"/>
      <c r="H6" s="138"/>
      <c r="I6" s="138"/>
      <c r="J6" s="138"/>
      <c r="K6" s="138"/>
      <c r="L6" s="138"/>
      <c r="M6" s="138"/>
      <c r="N6" s="138"/>
      <c r="O6" s="138"/>
      <c r="P6" s="138"/>
      <c r="Q6" s="138"/>
      <c r="R6" s="138"/>
      <c r="S6" s="138"/>
      <c r="T6" s="138"/>
      <c r="U6" s="138"/>
      <c r="V6" s="138"/>
      <c r="W6" s="138"/>
      <c r="X6" s="138"/>
      <c r="Y6" s="138"/>
      <c r="Z6" s="138"/>
      <c r="AA6" s="57"/>
      <c r="AB6" s="138" t="s">
        <v>6</v>
      </c>
      <c r="AC6" s="138"/>
      <c r="AD6" s="145"/>
      <c r="AF6" s="59" t="s">
        <v>66</v>
      </c>
      <c r="AH6" s="119" t="s">
        <v>6</v>
      </c>
      <c r="AJ6" s="3" t="s">
        <v>66</v>
      </c>
    </row>
    <row r="7" spans="1:36" s="2" customFormat="1" x14ac:dyDescent="0.3">
      <c r="F7" s="3" t="s">
        <v>7</v>
      </c>
      <c r="P7" s="3" t="s">
        <v>7</v>
      </c>
      <c r="W7" s="141" t="s">
        <v>8</v>
      </c>
      <c r="X7" s="146"/>
      <c r="Y7" s="146"/>
      <c r="Z7" s="50"/>
      <c r="AB7" s="147" t="s">
        <v>8</v>
      </c>
      <c r="AC7" s="148"/>
      <c r="AD7" s="148"/>
      <c r="AF7" s="59" t="s">
        <v>9</v>
      </c>
      <c r="AH7" s="129" t="s">
        <v>11</v>
      </c>
      <c r="AJ7" s="4" t="s">
        <v>7</v>
      </c>
    </row>
    <row r="8" spans="1:36" s="2" customFormat="1" x14ac:dyDescent="0.3">
      <c r="F8" s="4" t="s">
        <v>10</v>
      </c>
      <c r="H8" s="141" t="s">
        <v>11</v>
      </c>
      <c r="I8" s="141"/>
      <c r="J8" s="141"/>
      <c r="K8" s="141"/>
      <c r="L8" s="141"/>
      <c r="M8" s="141"/>
      <c r="N8" s="141"/>
      <c r="P8" s="4" t="s">
        <v>10</v>
      </c>
      <c r="R8" s="141" t="s">
        <v>11</v>
      </c>
      <c r="S8" s="149"/>
      <c r="T8" s="149"/>
      <c r="U8" s="109"/>
      <c r="V8" s="59"/>
      <c r="W8" s="141" t="s">
        <v>12</v>
      </c>
      <c r="X8" s="141"/>
      <c r="Y8" s="141"/>
      <c r="Z8" s="108"/>
      <c r="AA8" s="58"/>
      <c r="AB8" s="150" t="s">
        <v>12</v>
      </c>
      <c r="AC8" s="150"/>
      <c r="AD8" s="150"/>
      <c r="AE8" s="59"/>
      <c r="AF8" s="58" t="s">
        <v>10</v>
      </c>
      <c r="AH8" s="130"/>
      <c r="AJ8" s="4" t="s">
        <v>10</v>
      </c>
    </row>
    <row r="9" spans="1:36" s="5" customFormat="1" x14ac:dyDescent="0.3">
      <c r="F9" s="8">
        <v>45291</v>
      </c>
      <c r="H9" s="6">
        <v>45382</v>
      </c>
      <c r="I9" s="7"/>
      <c r="J9" s="7">
        <v>45473</v>
      </c>
      <c r="K9" s="7"/>
      <c r="L9" s="7">
        <v>45565</v>
      </c>
      <c r="M9" s="7"/>
      <c r="N9" s="7">
        <v>45657</v>
      </c>
      <c r="O9" s="7"/>
      <c r="P9" s="8">
        <v>45657</v>
      </c>
      <c r="R9" s="6">
        <v>45747</v>
      </c>
      <c r="S9" s="7"/>
      <c r="T9" s="7">
        <v>45838</v>
      </c>
      <c r="U9" s="7"/>
      <c r="V9" s="7"/>
      <c r="W9" s="142" t="s">
        <v>13</v>
      </c>
      <c r="X9" s="157"/>
      <c r="Y9" s="157"/>
      <c r="Z9" s="52"/>
      <c r="AA9" s="7"/>
      <c r="AB9" s="142" t="s">
        <v>14</v>
      </c>
      <c r="AC9" s="157"/>
      <c r="AD9" s="158"/>
      <c r="AF9" s="8">
        <v>45930</v>
      </c>
      <c r="AH9" s="8">
        <v>46022</v>
      </c>
      <c r="AI9" s="64"/>
      <c r="AJ9" s="8">
        <v>46022</v>
      </c>
    </row>
    <row r="10" spans="1:36" s="2" customFormat="1" ht="4.5" customHeight="1" x14ac:dyDescent="0.3">
      <c r="F10" s="9"/>
      <c r="P10" s="9"/>
      <c r="AA10" s="68"/>
      <c r="AJ10" s="9"/>
    </row>
    <row r="11" spans="1:36" s="2" customFormat="1" ht="30" customHeight="1" x14ac:dyDescent="0.3">
      <c r="A11" s="151" t="s">
        <v>108</v>
      </c>
      <c r="B11" s="151"/>
      <c r="C11" s="151"/>
      <c r="D11" s="132"/>
      <c r="F11" s="11">
        <v>384</v>
      </c>
      <c r="G11" s="10"/>
      <c r="H11" s="10">
        <v>260</v>
      </c>
      <c r="I11" s="10"/>
      <c r="J11" s="10">
        <v>59</v>
      </c>
      <c r="K11" s="10"/>
      <c r="L11" s="10">
        <v>265</v>
      </c>
      <c r="M11" s="10"/>
      <c r="N11" s="10">
        <v>168</v>
      </c>
      <c r="O11" s="10"/>
      <c r="P11" s="11">
        <f>SUM(H11,J11,L11,N11)</f>
        <v>752</v>
      </c>
      <c r="Q11" s="10"/>
      <c r="R11" s="10">
        <v>180</v>
      </c>
      <c r="S11" s="10"/>
      <c r="T11" s="10">
        <v>159</v>
      </c>
      <c r="U11" s="10"/>
      <c r="V11" s="10"/>
      <c r="X11" s="10">
        <v>-175</v>
      </c>
      <c r="AA11" s="73"/>
      <c r="AC11" s="10">
        <v>268</v>
      </c>
      <c r="AF11" s="10">
        <f>+AC11+X11</f>
        <v>93</v>
      </c>
      <c r="AH11" s="10">
        <v>217</v>
      </c>
      <c r="AJ11" s="11">
        <f>+AH11+AF11+T11+R11</f>
        <v>649</v>
      </c>
    </row>
    <row r="12" spans="1:36" s="2" customFormat="1" ht="4.5" customHeight="1" x14ac:dyDescent="0.3">
      <c r="F12" s="13"/>
      <c r="G12" s="12"/>
      <c r="H12" s="12"/>
      <c r="I12" s="12"/>
      <c r="J12" s="12"/>
      <c r="K12" s="12"/>
      <c r="L12" s="12"/>
      <c r="M12" s="12"/>
      <c r="N12" s="12"/>
      <c r="O12" s="12"/>
      <c r="P12" s="13"/>
      <c r="Q12" s="12"/>
      <c r="R12" s="12"/>
      <c r="S12" s="12"/>
      <c r="T12" s="12"/>
      <c r="U12" s="12"/>
      <c r="V12" s="12"/>
      <c r="X12" s="12"/>
      <c r="AA12" s="73"/>
      <c r="AC12" s="12"/>
      <c r="AF12" s="12"/>
      <c r="AH12" s="12"/>
      <c r="AJ12" s="9"/>
    </row>
    <row r="13" spans="1:36" s="2" customFormat="1" x14ac:dyDescent="0.3">
      <c r="A13" s="151" t="s">
        <v>109</v>
      </c>
      <c r="B13" s="151"/>
      <c r="C13" s="151"/>
      <c r="D13" s="132"/>
      <c r="F13" s="13">
        <v>-328</v>
      </c>
      <c r="G13" s="12"/>
      <c r="H13" s="12">
        <v>-51</v>
      </c>
      <c r="I13" s="12"/>
      <c r="J13" s="12">
        <v>-49</v>
      </c>
      <c r="K13" s="12"/>
      <c r="L13" s="12">
        <v>-51</v>
      </c>
      <c r="M13" s="12"/>
      <c r="N13" s="12">
        <v>-112</v>
      </c>
      <c r="O13" s="12"/>
      <c r="P13" s="13">
        <f>SUM(H13,J13,L13,N13)</f>
        <v>-263</v>
      </c>
      <c r="Q13" s="12"/>
      <c r="R13" s="12">
        <v>-57</v>
      </c>
      <c r="S13" s="12"/>
      <c r="T13" s="12">
        <v>-45</v>
      </c>
      <c r="U13" s="12"/>
      <c r="V13" s="12"/>
      <c r="X13" s="12">
        <v>-32</v>
      </c>
      <c r="AA13" s="73"/>
      <c r="AC13" s="12">
        <v>-46</v>
      </c>
      <c r="AF13" s="12">
        <f>+AC13+X13</f>
        <v>-78</v>
      </c>
      <c r="AH13" s="12">
        <v>-116</v>
      </c>
      <c r="AJ13" s="13">
        <f>+AH13+AF13+T13+R13</f>
        <v>-296</v>
      </c>
    </row>
    <row r="14" spans="1:36" s="2" customFormat="1" ht="4.5" customHeight="1" x14ac:dyDescent="0.3">
      <c r="F14" s="15"/>
      <c r="G14" s="12"/>
      <c r="H14" s="12"/>
      <c r="I14" s="12"/>
      <c r="J14" s="12"/>
      <c r="K14" s="12"/>
      <c r="L14" s="12"/>
      <c r="M14" s="12"/>
      <c r="N14" s="12"/>
      <c r="O14" s="12"/>
      <c r="P14" s="15"/>
      <c r="Q14" s="12"/>
      <c r="R14" s="12"/>
      <c r="S14" s="12"/>
      <c r="T14" s="12"/>
      <c r="U14" s="12"/>
      <c r="V14" s="12"/>
      <c r="X14" s="12"/>
      <c r="AA14" s="73"/>
      <c r="AC14" s="12"/>
      <c r="AF14" s="12"/>
      <c r="AH14" s="12"/>
      <c r="AJ14" s="9"/>
    </row>
    <row r="15" spans="1:36" s="2" customFormat="1" ht="14.5" thickBot="1" x14ac:dyDescent="0.35">
      <c r="A15" s="152" t="s">
        <v>110</v>
      </c>
      <c r="B15" s="152"/>
      <c r="C15" s="152"/>
      <c r="D15" s="132"/>
      <c r="F15" s="18">
        <f>+F11+F13</f>
        <v>56</v>
      </c>
      <c r="G15" s="12"/>
      <c r="H15" s="17">
        <f>+H11+H13</f>
        <v>209</v>
      </c>
      <c r="I15" s="12"/>
      <c r="J15" s="17">
        <f>+J11+J13</f>
        <v>10</v>
      </c>
      <c r="K15" s="12"/>
      <c r="L15" s="17">
        <f>+L11+L13</f>
        <v>214</v>
      </c>
      <c r="M15" s="12"/>
      <c r="N15" s="17">
        <f>+N11+N13</f>
        <v>56</v>
      </c>
      <c r="O15" s="12"/>
      <c r="P15" s="18">
        <f>SUM(H15,J15,L15,N15)</f>
        <v>489</v>
      </c>
      <c r="Q15" s="12"/>
      <c r="R15" s="17">
        <f>+R11+R13</f>
        <v>123</v>
      </c>
      <c r="S15" s="12"/>
      <c r="T15" s="17">
        <f>+T11+T13</f>
        <v>114</v>
      </c>
      <c r="U15" s="10"/>
      <c r="V15" s="12"/>
      <c r="X15" s="17">
        <f>+X11+X13</f>
        <v>-207</v>
      </c>
      <c r="AA15" s="73"/>
      <c r="AC15" s="17">
        <f>+AC11+AC13</f>
        <v>222</v>
      </c>
      <c r="AF15" s="17">
        <f>+AC15+X15</f>
        <v>15</v>
      </c>
      <c r="AH15" s="17">
        <f>+AH11+AH13</f>
        <v>101</v>
      </c>
      <c r="AJ15" s="18">
        <f>+AJ11+AJ13</f>
        <v>353</v>
      </c>
    </row>
    <row r="16" spans="1:36" s="2" customFormat="1" ht="6.75" customHeight="1" x14ac:dyDescent="0.3">
      <c r="A16" s="33"/>
      <c r="B16" s="33"/>
      <c r="C16" s="33"/>
      <c r="D16" s="107"/>
      <c r="F16" s="75"/>
      <c r="G16" s="12"/>
      <c r="H16" s="10"/>
      <c r="I16" s="12"/>
      <c r="J16" s="10"/>
      <c r="K16" s="12"/>
      <c r="L16" s="10"/>
      <c r="M16" s="12"/>
      <c r="N16" s="10"/>
      <c r="O16" s="12"/>
      <c r="P16" s="75"/>
      <c r="Q16" s="12"/>
      <c r="R16" s="10"/>
      <c r="S16" s="12"/>
      <c r="T16" s="10"/>
      <c r="U16" s="10"/>
      <c r="V16" s="12"/>
      <c r="AA16" s="73"/>
      <c r="AJ16" s="124"/>
    </row>
    <row r="17" spans="1:36" s="2" customFormat="1" x14ac:dyDescent="0.3">
      <c r="A17" s="33"/>
      <c r="B17" s="33"/>
      <c r="C17" s="33"/>
      <c r="D17" s="107"/>
      <c r="F17" s="10"/>
      <c r="G17" s="12"/>
      <c r="H17" s="10"/>
      <c r="I17" s="12"/>
      <c r="J17" s="10"/>
      <c r="K17" s="12"/>
      <c r="L17" s="10"/>
      <c r="M17" s="12"/>
      <c r="N17" s="10"/>
      <c r="O17" s="12"/>
      <c r="P17" s="10"/>
      <c r="Q17" s="12"/>
      <c r="R17" s="10"/>
      <c r="S17" s="12"/>
      <c r="T17" s="10"/>
      <c r="U17" s="10"/>
      <c r="V17" s="12"/>
    </row>
    <row r="18" spans="1:36" s="2" customFormat="1" ht="14.5" x14ac:dyDescent="0.35">
      <c r="F18" s="137" t="s">
        <v>5</v>
      </c>
      <c r="G18" s="157"/>
      <c r="H18" s="157"/>
      <c r="I18" s="157"/>
      <c r="J18" s="157"/>
      <c r="K18" s="157"/>
      <c r="L18" s="157"/>
      <c r="M18" s="157"/>
      <c r="N18" s="157"/>
      <c r="O18" s="157"/>
      <c r="P18" s="157"/>
      <c r="Q18" s="157"/>
      <c r="R18" s="157"/>
      <c r="S18" s="157"/>
      <c r="T18" s="158"/>
      <c r="U18" s="109"/>
      <c r="V18" s="76"/>
      <c r="W18" s="137" t="s">
        <v>6</v>
      </c>
      <c r="X18" s="138"/>
      <c r="Y18" s="138"/>
      <c r="Z18" s="139"/>
      <c r="AA18" s="139"/>
      <c r="AB18" s="139"/>
      <c r="AC18" s="139"/>
      <c r="AD18" s="140"/>
    </row>
    <row r="19" spans="1:36" s="2" customFormat="1" x14ac:dyDescent="0.3">
      <c r="F19" s="3" t="s">
        <v>7</v>
      </c>
      <c r="P19" s="3" t="s">
        <v>7</v>
      </c>
      <c r="V19" s="73"/>
      <c r="W19" s="141"/>
      <c r="X19" s="146"/>
      <c r="Y19" s="146"/>
      <c r="Z19" s="59"/>
    </row>
    <row r="20" spans="1:36" s="2" customFormat="1" ht="14.5" x14ac:dyDescent="0.35">
      <c r="F20" s="4" t="s">
        <v>10</v>
      </c>
      <c r="H20" s="141" t="s">
        <v>11</v>
      </c>
      <c r="I20" s="141"/>
      <c r="J20" s="141"/>
      <c r="K20" s="141"/>
      <c r="L20" s="141"/>
      <c r="M20" s="141"/>
      <c r="N20" s="141"/>
      <c r="P20" s="4" t="s">
        <v>10</v>
      </c>
      <c r="R20" s="141" t="s">
        <v>11</v>
      </c>
      <c r="S20" s="149"/>
      <c r="T20" s="149"/>
      <c r="U20" s="109"/>
      <c r="V20" s="76"/>
      <c r="W20" s="141" t="s">
        <v>11</v>
      </c>
      <c r="X20" s="141"/>
      <c r="Y20" s="141"/>
      <c r="Z20" s="136"/>
      <c r="AA20" s="136"/>
      <c r="AB20" s="136"/>
      <c r="AC20" s="136"/>
      <c r="AD20" s="136"/>
    </row>
    <row r="21" spans="1:36" s="5" customFormat="1" ht="14.5" x14ac:dyDescent="0.35">
      <c r="F21" s="8">
        <v>45291</v>
      </c>
      <c r="H21" s="6">
        <v>45382</v>
      </c>
      <c r="I21" s="7"/>
      <c r="J21" s="7">
        <v>45473</v>
      </c>
      <c r="K21" s="7"/>
      <c r="L21" s="7">
        <v>45565</v>
      </c>
      <c r="M21" s="7"/>
      <c r="N21" s="7">
        <v>45657</v>
      </c>
      <c r="O21" s="7"/>
      <c r="P21" s="8">
        <v>45657</v>
      </c>
      <c r="R21" s="6">
        <v>45747</v>
      </c>
      <c r="S21" s="7"/>
      <c r="T21" s="63">
        <v>45838</v>
      </c>
      <c r="U21" s="67"/>
      <c r="V21" s="77"/>
      <c r="W21" s="159">
        <v>45930</v>
      </c>
      <c r="X21" s="160"/>
      <c r="Y21" s="160"/>
      <c r="Z21" s="7"/>
      <c r="AA21" s="125"/>
      <c r="AB21" s="142">
        <v>46022</v>
      </c>
      <c r="AC21" s="143"/>
      <c r="AD21" s="144"/>
      <c r="AE21" s="2"/>
      <c r="AF21" s="2"/>
    </row>
    <row r="22" spans="1:36" s="2" customFormat="1" ht="21.75" customHeight="1" x14ac:dyDescent="0.3">
      <c r="F22" s="13"/>
      <c r="G22" s="12"/>
      <c r="H22" s="12"/>
      <c r="I22" s="12"/>
      <c r="J22" s="12"/>
      <c r="K22" s="12"/>
      <c r="L22" s="12"/>
      <c r="M22" s="12"/>
      <c r="N22" s="12"/>
      <c r="O22" s="12"/>
      <c r="P22" s="13"/>
      <c r="Q22" s="12"/>
      <c r="R22" s="12"/>
      <c r="S22" s="12"/>
      <c r="T22" s="12"/>
      <c r="U22" s="12"/>
      <c r="V22" s="70"/>
    </row>
    <row r="23" spans="1:36" s="2" customFormat="1" ht="15" customHeight="1" x14ac:dyDescent="0.3">
      <c r="A23" s="153" t="s">
        <v>111</v>
      </c>
      <c r="B23" s="153"/>
      <c r="C23" s="153"/>
      <c r="F23" s="11">
        <v>14602</v>
      </c>
      <c r="G23" s="12"/>
      <c r="H23" s="10">
        <v>14608</v>
      </c>
      <c r="I23" s="10"/>
      <c r="J23" s="10">
        <v>14614</v>
      </c>
      <c r="K23" s="10"/>
      <c r="L23" s="10">
        <v>14620</v>
      </c>
      <c r="M23" s="10"/>
      <c r="N23" s="10">
        <v>14501</v>
      </c>
      <c r="O23" s="10"/>
      <c r="P23" s="11">
        <v>14501</v>
      </c>
      <c r="Q23" s="12"/>
      <c r="R23" s="10">
        <v>14507</v>
      </c>
      <c r="S23" s="10"/>
      <c r="T23" s="10">
        <v>14514</v>
      </c>
      <c r="U23" s="10"/>
      <c r="V23" s="69"/>
      <c r="X23" s="10">
        <v>13633</v>
      </c>
      <c r="AC23" s="10">
        <v>13658</v>
      </c>
      <c r="AD23" s="126" t="s">
        <v>142</v>
      </c>
    </row>
    <row r="24" spans="1:36" s="2" customFormat="1" ht="4.5" customHeight="1" x14ac:dyDescent="0.3">
      <c r="F24" s="13"/>
      <c r="G24" s="12"/>
      <c r="H24" s="12"/>
      <c r="I24" s="12"/>
      <c r="J24" s="12"/>
      <c r="K24" s="12"/>
      <c r="L24" s="12"/>
      <c r="M24" s="12"/>
      <c r="N24" s="12"/>
      <c r="O24" s="12"/>
      <c r="P24" s="13"/>
      <c r="Q24" s="12"/>
      <c r="R24" s="12"/>
      <c r="S24" s="12"/>
      <c r="T24" s="12"/>
      <c r="U24" s="12"/>
      <c r="V24" s="70"/>
      <c r="X24" s="12"/>
      <c r="AC24" s="12"/>
    </row>
    <row r="25" spans="1:36" s="2" customFormat="1" ht="15" customHeight="1" x14ac:dyDescent="0.3">
      <c r="A25" s="153" t="s">
        <v>112</v>
      </c>
      <c r="B25" s="153"/>
      <c r="C25" s="153"/>
      <c r="F25" s="13">
        <v>2460</v>
      </c>
      <c r="G25" s="12"/>
      <c r="H25" s="12">
        <v>2384</v>
      </c>
      <c r="I25" s="12"/>
      <c r="J25" s="12">
        <v>2315</v>
      </c>
      <c r="K25" s="12"/>
      <c r="L25" s="12">
        <v>2443</v>
      </c>
      <c r="M25" s="12"/>
      <c r="N25" s="12">
        <v>2661</v>
      </c>
      <c r="O25" s="12"/>
      <c r="P25" s="13">
        <v>2661</v>
      </c>
      <c r="Q25" s="12"/>
      <c r="R25" s="12">
        <v>2673</v>
      </c>
      <c r="S25" s="12"/>
      <c r="T25" s="12">
        <v>2739</v>
      </c>
      <c r="U25" s="12"/>
      <c r="V25" s="70"/>
      <c r="X25" s="12">
        <v>3263</v>
      </c>
      <c r="AC25" s="12">
        <v>3274</v>
      </c>
    </row>
    <row r="26" spans="1:36" s="2" customFormat="1" ht="4.5" customHeight="1" x14ac:dyDescent="0.3">
      <c r="F26" s="15"/>
      <c r="G26" s="12"/>
      <c r="H26" s="12"/>
      <c r="I26" s="12"/>
      <c r="J26" s="12"/>
      <c r="K26" s="12"/>
      <c r="L26" s="12"/>
      <c r="M26" s="12"/>
      <c r="N26" s="12"/>
      <c r="O26" s="12"/>
      <c r="P26" s="15"/>
      <c r="Q26" s="12"/>
      <c r="R26" s="12"/>
      <c r="S26" s="12"/>
      <c r="T26" s="12"/>
      <c r="U26" s="12"/>
      <c r="V26" s="70"/>
      <c r="X26" s="12"/>
      <c r="AC26" s="12"/>
    </row>
    <row r="27" spans="1:36" s="2" customFormat="1" ht="15" customHeight="1" thickBot="1" x14ac:dyDescent="0.35">
      <c r="A27" s="152" t="s">
        <v>113</v>
      </c>
      <c r="B27" s="161"/>
      <c r="C27" s="161"/>
      <c r="D27" s="161"/>
      <c r="F27" s="18">
        <f>+F23-F25</f>
        <v>12142</v>
      </c>
      <c r="G27" s="12"/>
      <c r="H27" s="17">
        <f>+H23-H25</f>
        <v>12224</v>
      </c>
      <c r="I27" s="12"/>
      <c r="J27" s="17">
        <f>+J23-J25</f>
        <v>12299</v>
      </c>
      <c r="K27" s="12"/>
      <c r="L27" s="17">
        <f>+L23-L25</f>
        <v>12177</v>
      </c>
      <c r="M27" s="12"/>
      <c r="N27" s="17">
        <f>+N23-N25</f>
        <v>11840</v>
      </c>
      <c r="O27" s="12"/>
      <c r="P27" s="18">
        <f>+P23-P25</f>
        <v>11840</v>
      </c>
      <c r="Q27" s="12"/>
      <c r="R27" s="17">
        <f>+R23-R25</f>
        <v>11834</v>
      </c>
      <c r="S27" s="12"/>
      <c r="T27" s="17">
        <f>+T23-T25</f>
        <v>11775</v>
      </c>
      <c r="U27" s="10"/>
      <c r="V27" s="70"/>
      <c r="X27" s="17">
        <f>+X23-X25</f>
        <v>10370</v>
      </c>
      <c r="AC27" s="17">
        <f>+AC23-AC25</f>
        <v>10384</v>
      </c>
    </row>
    <row r="28" spans="1:36" s="2" customFormat="1" ht="12" customHeight="1" x14ac:dyDescent="0.3">
      <c r="F28" s="21"/>
      <c r="G28" s="12"/>
      <c r="H28" s="12"/>
      <c r="I28" s="12"/>
      <c r="J28" s="12"/>
      <c r="K28" s="12"/>
      <c r="L28" s="12"/>
      <c r="M28" s="12"/>
      <c r="N28" s="12"/>
      <c r="O28" s="12"/>
      <c r="P28" s="21"/>
      <c r="Q28" s="12"/>
      <c r="R28" s="12"/>
      <c r="S28" s="12"/>
      <c r="T28" s="12"/>
      <c r="U28" s="12"/>
      <c r="V28" s="70"/>
    </row>
    <row r="29" spans="1:36" s="2" customFormat="1" ht="12" customHeight="1" x14ac:dyDescent="0.3">
      <c r="F29" s="12"/>
      <c r="G29" s="12"/>
      <c r="H29" s="12"/>
      <c r="I29" s="12"/>
      <c r="J29" s="12"/>
      <c r="K29" s="12"/>
      <c r="L29" s="12"/>
      <c r="M29" s="12"/>
      <c r="N29" s="12"/>
      <c r="O29" s="12"/>
      <c r="P29" s="12"/>
      <c r="Q29" s="12"/>
      <c r="R29" s="12"/>
      <c r="S29" s="12"/>
      <c r="T29" s="12"/>
      <c r="U29" s="12"/>
      <c r="V29" s="12"/>
    </row>
    <row r="30" spans="1:36" s="2" customFormat="1" ht="15.5" x14ac:dyDescent="0.35">
      <c r="A30" s="25"/>
      <c r="B30" s="25"/>
      <c r="C30" s="25"/>
      <c r="D30" s="25"/>
      <c r="E30" s="25"/>
    </row>
    <row r="31" spans="1:36" s="2" customFormat="1" ht="16" x14ac:dyDescent="0.3">
      <c r="F31" s="137" t="s">
        <v>5</v>
      </c>
      <c r="G31" s="138"/>
      <c r="H31" s="138"/>
      <c r="I31" s="138"/>
      <c r="J31" s="138"/>
      <c r="K31" s="138"/>
      <c r="L31" s="138"/>
      <c r="M31" s="138"/>
      <c r="N31" s="138"/>
      <c r="O31" s="138"/>
      <c r="P31" s="138"/>
      <c r="Q31" s="138"/>
      <c r="R31" s="138"/>
      <c r="S31" s="138"/>
      <c r="T31" s="138"/>
      <c r="U31" s="138"/>
      <c r="V31" s="138"/>
      <c r="W31" s="138"/>
      <c r="X31" s="138"/>
      <c r="Y31" s="138"/>
      <c r="Z31" s="138"/>
      <c r="AA31" s="57"/>
      <c r="AB31" s="138" t="s">
        <v>6</v>
      </c>
      <c r="AC31" s="138"/>
      <c r="AD31" s="145"/>
      <c r="AF31" s="59" t="s">
        <v>51</v>
      </c>
      <c r="AH31" s="119" t="s">
        <v>6</v>
      </c>
      <c r="AJ31" s="3" t="s">
        <v>51</v>
      </c>
    </row>
    <row r="32" spans="1:36" s="2" customFormat="1" x14ac:dyDescent="0.3">
      <c r="F32" s="3" t="s">
        <v>7</v>
      </c>
      <c r="P32" s="3" t="s">
        <v>7</v>
      </c>
      <c r="W32" s="141" t="s">
        <v>8</v>
      </c>
      <c r="X32" s="146"/>
      <c r="Y32" s="146"/>
      <c r="Z32" s="50"/>
      <c r="AB32" s="147" t="s">
        <v>8</v>
      </c>
      <c r="AC32" s="148"/>
      <c r="AD32" s="148"/>
      <c r="AF32" s="59" t="s">
        <v>9</v>
      </c>
      <c r="AH32" s="129" t="s">
        <v>11</v>
      </c>
      <c r="AJ32" s="4" t="s">
        <v>7</v>
      </c>
    </row>
    <row r="33" spans="1:36" s="2" customFormat="1" x14ac:dyDescent="0.3">
      <c r="F33" s="4" t="s">
        <v>10</v>
      </c>
      <c r="H33" s="141" t="s">
        <v>11</v>
      </c>
      <c r="I33" s="141"/>
      <c r="J33" s="141"/>
      <c r="K33" s="141"/>
      <c r="L33" s="141"/>
      <c r="M33" s="141"/>
      <c r="N33" s="141"/>
      <c r="P33" s="4" t="s">
        <v>10</v>
      </c>
      <c r="R33" s="141" t="s">
        <v>11</v>
      </c>
      <c r="S33" s="149"/>
      <c r="T33" s="149"/>
      <c r="U33" s="109"/>
      <c r="V33" s="59"/>
      <c r="W33" s="141" t="s">
        <v>12</v>
      </c>
      <c r="X33" s="141"/>
      <c r="Y33" s="141"/>
      <c r="Z33" s="108"/>
      <c r="AA33" s="58"/>
      <c r="AB33" s="150" t="s">
        <v>12</v>
      </c>
      <c r="AC33" s="150"/>
      <c r="AD33" s="150"/>
      <c r="AE33" s="59"/>
      <c r="AF33" s="58" t="s">
        <v>10</v>
      </c>
      <c r="AH33" s="130"/>
      <c r="AJ33" s="4" t="s">
        <v>10</v>
      </c>
    </row>
    <row r="34" spans="1:36" s="5" customFormat="1" x14ac:dyDescent="0.3">
      <c r="A34" s="162" t="s">
        <v>114</v>
      </c>
      <c r="B34" s="163"/>
      <c r="C34" s="163"/>
      <c r="D34" s="163"/>
      <c r="F34" s="8">
        <v>45291</v>
      </c>
      <c r="H34" s="6">
        <v>45382</v>
      </c>
      <c r="I34" s="7"/>
      <c r="J34" s="7">
        <v>45473</v>
      </c>
      <c r="K34" s="7"/>
      <c r="L34" s="7">
        <v>45565</v>
      </c>
      <c r="M34" s="7"/>
      <c r="N34" s="7">
        <v>45657</v>
      </c>
      <c r="O34" s="7"/>
      <c r="P34" s="8">
        <v>45657</v>
      </c>
      <c r="R34" s="6">
        <v>45747</v>
      </c>
      <c r="S34" s="7"/>
      <c r="T34" s="7">
        <v>45838</v>
      </c>
      <c r="U34" s="7"/>
      <c r="V34" s="7"/>
      <c r="W34" s="142" t="s">
        <v>13</v>
      </c>
      <c r="X34" s="157"/>
      <c r="Y34" s="157"/>
      <c r="Z34" s="52"/>
      <c r="AA34" s="7"/>
      <c r="AB34" s="142" t="s">
        <v>14</v>
      </c>
      <c r="AC34" s="157"/>
      <c r="AD34" s="158"/>
      <c r="AF34" s="8">
        <v>45930</v>
      </c>
      <c r="AH34" s="8">
        <v>46022</v>
      </c>
      <c r="AI34" s="64"/>
      <c r="AJ34" s="8">
        <v>46022</v>
      </c>
    </row>
    <row r="35" spans="1:36" s="2" customFormat="1" ht="36" customHeight="1" thickBot="1" x14ac:dyDescent="0.35">
      <c r="A35" s="151" t="s">
        <v>143</v>
      </c>
      <c r="B35" s="132"/>
      <c r="C35" s="132"/>
      <c r="D35" s="132"/>
      <c r="F35" s="18">
        <v>233</v>
      </c>
      <c r="G35" s="10"/>
      <c r="H35" s="17">
        <v>49</v>
      </c>
      <c r="I35" s="10"/>
      <c r="J35" s="17">
        <v>56</v>
      </c>
      <c r="K35" s="10"/>
      <c r="L35" s="17">
        <v>102</v>
      </c>
      <c r="M35" s="10"/>
      <c r="N35" s="17">
        <v>140</v>
      </c>
      <c r="O35" s="10"/>
      <c r="P35" s="18">
        <f>SUM(H35,J35,L35,N35)</f>
        <v>347</v>
      </c>
      <c r="Q35" s="10"/>
      <c r="R35" s="17">
        <v>108</v>
      </c>
      <c r="S35" s="10"/>
      <c r="T35" s="17">
        <v>71</v>
      </c>
      <c r="U35" s="10"/>
      <c r="V35" s="10"/>
      <c r="X35" s="17">
        <v>49</v>
      </c>
      <c r="AA35" s="68"/>
      <c r="AC35" s="17">
        <v>81</v>
      </c>
      <c r="AF35" s="17">
        <f>+AC35+X35</f>
        <v>130</v>
      </c>
      <c r="AH35" s="17">
        <v>153</v>
      </c>
      <c r="AI35" s="10"/>
      <c r="AJ35" s="18">
        <f>+AH35+AF35+T35+R35</f>
        <v>462</v>
      </c>
    </row>
    <row r="36" spans="1:36" s="2" customFormat="1" ht="4.5" customHeight="1" x14ac:dyDescent="0.3">
      <c r="A36" s="2" t="s">
        <v>115</v>
      </c>
      <c r="F36" s="13"/>
      <c r="G36" s="12"/>
      <c r="H36" s="12"/>
      <c r="I36" s="12"/>
      <c r="J36" s="12"/>
      <c r="K36" s="12"/>
      <c r="L36" s="12"/>
      <c r="M36" s="12"/>
      <c r="N36" s="12"/>
      <c r="O36" s="12"/>
      <c r="P36" s="13"/>
      <c r="Q36" s="12"/>
      <c r="R36" s="12"/>
      <c r="S36" s="12"/>
      <c r="T36" s="12"/>
      <c r="U36" s="12"/>
      <c r="V36" s="12"/>
      <c r="AA36" s="73"/>
      <c r="AH36" s="12"/>
      <c r="AI36" s="12"/>
      <c r="AJ36" s="13"/>
    </row>
    <row r="37" spans="1:36" s="2" customFormat="1" ht="7.5" customHeight="1" x14ac:dyDescent="0.3">
      <c r="F37" s="21"/>
      <c r="G37" s="12"/>
      <c r="H37" s="12"/>
      <c r="I37" s="12"/>
      <c r="J37" s="12"/>
      <c r="K37" s="12"/>
      <c r="L37" s="12"/>
      <c r="M37" s="12"/>
      <c r="N37" s="12"/>
      <c r="O37" s="12"/>
      <c r="P37" s="21"/>
      <c r="Q37" s="12"/>
      <c r="R37" s="12"/>
      <c r="S37" s="12"/>
      <c r="T37" s="12"/>
      <c r="U37" s="12"/>
      <c r="V37" s="12"/>
      <c r="AA37" s="73"/>
      <c r="AH37" s="12"/>
      <c r="AI37" s="12"/>
      <c r="AJ37" s="21"/>
    </row>
    <row r="38" spans="1:36" s="2" customFormat="1" x14ac:dyDescent="0.3"/>
    <row r="39" spans="1:36" s="2" customFormat="1" x14ac:dyDescent="0.3"/>
    <row r="40" spans="1:36" s="2" customFormat="1" ht="17.5" customHeight="1" x14ac:dyDescent="0.3">
      <c r="A40" s="127" t="s">
        <v>146</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row>
    <row r="41" spans="1:36" s="2" customFormat="1" ht="17.5" customHeight="1" x14ac:dyDescent="0.35">
      <c r="A41" s="131" t="s">
        <v>144</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3"/>
      <c r="AG41" s="133"/>
      <c r="AH41" s="133"/>
      <c r="AI41" s="133"/>
      <c r="AJ41" s="133"/>
    </row>
    <row r="42" spans="1:36" s="22" customFormat="1" ht="27" customHeight="1" x14ac:dyDescent="0.35">
      <c r="A42" s="131" t="s">
        <v>145</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3"/>
      <c r="AH42" s="133"/>
      <c r="AI42" s="133"/>
      <c r="AJ42" s="133"/>
    </row>
  </sheetData>
  <mergeCells count="45">
    <mergeCell ref="A41:AJ41"/>
    <mergeCell ref="AB9:AD9"/>
    <mergeCell ref="W19:Y19"/>
    <mergeCell ref="F18:T18"/>
    <mergeCell ref="F31:Z31"/>
    <mergeCell ref="AB31:AD31"/>
    <mergeCell ref="H20:N20"/>
    <mergeCell ref="R20:T20"/>
    <mergeCell ref="W21:Y21"/>
    <mergeCell ref="W9:Y9"/>
    <mergeCell ref="W34:Y34"/>
    <mergeCell ref="AB34:AD34"/>
    <mergeCell ref="A25:C25"/>
    <mergeCell ref="A27:D27"/>
    <mergeCell ref="A35:D35"/>
    <mergeCell ref="A34:D34"/>
    <mergeCell ref="W32:Y32"/>
    <mergeCell ref="AB32:AD32"/>
    <mergeCell ref="H33:N33"/>
    <mergeCell ref="R33:T33"/>
    <mergeCell ref="W33:Y33"/>
    <mergeCell ref="AB33:AD33"/>
    <mergeCell ref="A11:D11"/>
    <mergeCell ref="A13:D13"/>
    <mergeCell ref="A15:D15"/>
    <mergeCell ref="A23:C23"/>
    <mergeCell ref="A1:E1"/>
    <mergeCell ref="A2:E2"/>
    <mergeCell ref="A3:E3"/>
    <mergeCell ref="A40:AJ40"/>
    <mergeCell ref="AH32:AH33"/>
    <mergeCell ref="A42:AJ42"/>
    <mergeCell ref="AH7:AH8"/>
    <mergeCell ref="AD1:AJ1"/>
    <mergeCell ref="W18:AD18"/>
    <mergeCell ref="W20:AD20"/>
    <mergeCell ref="AB21:AD21"/>
    <mergeCell ref="H8:N8"/>
    <mergeCell ref="F6:Z6"/>
    <mergeCell ref="AB6:AD6"/>
    <mergeCell ref="W7:Y7"/>
    <mergeCell ref="AB7:AD7"/>
    <mergeCell ref="R8:T8"/>
    <mergeCell ref="W8:Y8"/>
    <mergeCell ref="AB8:AD8"/>
  </mergeCells>
  <printOptions horizontalCentered="1"/>
  <pageMargins left="0.5" right="0.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0C10-3ACE-4827-8662-1F31A19F9D08}">
  <sheetPr>
    <pageSetUpPr fitToPage="1"/>
  </sheetPr>
  <dimension ref="A7:P49"/>
  <sheetViews>
    <sheetView topLeftCell="A7" zoomScale="91" zoomScaleNormal="91" zoomScaleSheetLayoutView="100" workbookViewId="0">
      <selection activeCell="R19" sqref="R19"/>
    </sheetView>
  </sheetViews>
  <sheetFormatPr defaultColWidth="9.1796875" defaultRowHeight="14" x14ac:dyDescent="0.3"/>
  <cols>
    <col min="1" max="16" width="9.453125" style="1" customWidth="1"/>
    <col min="17" max="16384" width="9.1796875" style="1"/>
  </cols>
  <sheetData>
    <row r="7" spans="1:16" ht="23.5" x14ac:dyDescent="0.55000000000000004">
      <c r="A7" s="169" t="s">
        <v>0</v>
      </c>
      <c r="B7" s="169"/>
      <c r="C7" s="169"/>
      <c r="D7" s="169"/>
      <c r="E7" s="169"/>
      <c r="F7" s="169"/>
      <c r="G7" s="169"/>
      <c r="H7" s="169"/>
      <c r="I7" s="169"/>
      <c r="J7" s="169"/>
      <c r="K7" s="169"/>
      <c r="L7" s="169"/>
      <c r="M7" s="169"/>
      <c r="N7" s="170"/>
      <c r="O7" s="170"/>
      <c r="P7" s="170"/>
    </row>
    <row r="8" spans="1:16" ht="20" x14ac:dyDescent="0.4">
      <c r="A8" s="78"/>
      <c r="B8" s="78"/>
      <c r="C8" s="78"/>
      <c r="D8" s="78"/>
      <c r="E8" s="78"/>
      <c r="F8" s="78"/>
      <c r="G8" s="78"/>
      <c r="H8" s="78"/>
      <c r="I8" s="78"/>
      <c r="J8" s="78"/>
      <c r="K8" s="78"/>
      <c r="L8" s="78"/>
      <c r="M8" s="78"/>
      <c r="N8"/>
      <c r="O8"/>
      <c r="P8"/>
    </row>
    <row r="9" spans="1:16" x14ac:dyDescent="0.3">
      <c r="A9" s="166" t="s">
        <v>141</v>
      </c>
      <c r="B9" s="167"/>
      <c r="C9" s="167"/>
      <c r="D9" s="167"/>
      <c r="E9" s="167"/>
      <c r="F9" s="167"/>
      <c r="G9" s="167"/>
      <c r="H9" s="167"/>
      <c r="I9" s="167"/>
      <c r="J9" s="167"/>
      <c r="K9" s="167"/>
      <c r="L9" s="167"/>
      <c r="M9" s="167"/>
      <c r="N9" s="168"/>
      <c r="O9" s="168"/>
      <c r="P9" s="168"/>
    </row>
    <row r="10" spans="1:16" x14ac:dyDescent="0.3">
      <c r="A10" s="167"/>
      <c r="B10" s="167"/>
      <c r="C10" s="167"/>
      <c r="D10" s="167"/>
      <c r="E10" s="167"/>
      <c r="F10" s="167"/>
      <c r="G10" s="167"/>
      <c r="H10" s="167"/>
      <c r="I10" s="167"/>
      <c r="J10" s="167"/>
      <c r="K10" s="167"/>
      <c r="L10" s="167"/>
      <c r="M10" s="167"/>
      <c r="N10" s="168"/>
      <c r="O10" s="168"/>
      <c r="P10" s="168"/>
    </row>
    <row r="11" spans="1:16" x14ac:dyDescent="0.3">
      <c r="A11" s="167"/>
      <c r="B11" s="167"/>
      <c r="C11" s="167"/>
      <c r="D11" s="167"/>
      <c r="E11" s="167"/>
      <c r="F11" s="167"/>
      <c r="G11" s="167"/>
      <c r="H11" s="167"/>
      <c r="I11" s="167"/>
      <c r="J11" s="167"/>
      <c r="K11" s="167"/>
      <c r="L11" s="167"/>
      <c r="M11" s="167"/>
      <c r="N11" s="168"/>
      <c r="O11" s="168"/>
      <c r="P11" s="168"/>
    </row>
    <row r="12" spans="1:16" x14ac:dyDescent="0.3">
      <c r="A12" s="167"/>
      <c r="B12" s="167"/>
      <c r="C12" s="167"/>
      <c r="D12" s="167"/>
      <c r="E12" s="167"/>
      <c r="F12" s="167"/>
      <c r="G12" s="167"/>
      <c r="H12" s="167"/>
      <c r="I12" s="167"/>
      <c r="J12" s="167"/>
      <c r="K12" s="167"/>
      <c r="L12" s="167"/>
      <c r="M12" s="167"/>
      <c r="N12" s="168"/>
      <c r="O12" s="168"/>
      <c r="P12" s="168"/>
    </row>
    <row r="13" spans="1:16" x14ac:dyDescent="0.3">
      <c r="A13" s="167"/>
      <c r="B13" s="167"/>
      <c r="C13" s="167"/>
      <c r="D13" s="167"/>
      <c r="E13" s="167"/>
      <c r="F13" s="167"/>
      <c r="G13" s="167"/>
      <c r="H13" s="167"/>
      <c r="I13" s="167"/>
      <c r="J13" s="167"/>
      <c r="K13" s="167"/>
      <c r="L13" s="167"/>
      <c r="M13" s="167"/>
      <c r="N13" s="168"/>
      <c r="O13" s="168"/>
      <c r="P13" s="168"/>
    </row>
    <row r="14" spans="1:16" x14ac:dyDescent="0.3">
      <c r="A14" s="167"/>
      <c r="B14" s="167"/>
      <c r="C14" s="167"/>
      <c r="D14" s="167"/>
      <c r="E14" s="167"/>
      <c r="F14" s="167"/>
      <c r="G14" s="167"/>
      <c r="H14" s="167"/>
      <c r="I14" s="167"/>
      <c r="J14" s="167"/>
      <c r="K14" s="167"/>
      <c r="L14" s="167"/>
      <c r="M14" s="167"/>
      <c r="N14" s="168"/>
      <c r="O14" s="168"/>
      <c r="P14" s="168"/>
    </row>
    <row r="15" spans="1:16" x14ac:dyDescent="0.3">
      <c r="A15" s="167"/>
      <c r="B15" s="167"/>
      <c r="C15" s="167"/>
      <c r="D15" s="167"/>
      <c r="E15" s="167"/>
      <c r="F15" s="167"/>
      <c r="G15" s="167"/>
      <c r="H15" s="167"/>
      <c r="I15" s="167"/>
      <c r="J15" s="167"/>
      <c r="K15" s="167"/>
      <c r="L15" s="167"/>
      <c r="M15" s="167"/>
      <c r="N15" s="168"/>
      <c r="O15" s="168"/>
      <c r="P15" s="168"/>
    </row>
    <row r="16" spans="1:16" x14ac:dyDescent="0.3">
      <c r="A16" s="167"/>
      <c r="B16" s="167"/>
      <c r="C16" s="167"/>
      <c r="D16" s="167"/>
      <c r="E16" s="167"/>
      <c r="F16" s="167"/>
      <c r="G16" s="167"/>
      <c r="H16" s="167"/>
      <c r="I16" s="167"/>
      <c r="J16" s="167"/>
      <c r="K16" s="167"/>
      <c r="L16" s="167"/>
      <c r="M16" s="167"/>
      <c r="N16" s="168"/>
      <c r="O16" s="168"/>
      <c r="P16" s="168"/>
    </row>
    <row r="17" spans="1:16" x14ac:dyDescent="0.3">
      <c r="A17" s="167"/>
      <c r="B17" s="167"/>
      <c r="C17" s="167"/>
      <c r="D17" s="167"/>
      <c r="E17" s="167"/>
      <c r="F17" s="167"/>
      <c r="G17" s="167"/>
      <c r="H17" s="167"/>
      <c r="I17" s="167"/>
      <c r="J17" s="167"/>
      <c r="K17" s="167"/>
      <c r="L17" s="167"/>
      <c r="M17" s="167"/>
      <c r="N17" s="168"/>
      <c r="O17" s="168"/>
      <c r="P17" s="168"/>
    </row>
    <row r="18" spans="1:16" x14ac:dyDescent="0.3">
      <c r="A18" s="167"/>
      <c r="B18" s="167"/>
      <c r="C18" s="167"/>
      <c r="D18" s="167"/>
      <c r="E18" s="167"/>
      <c r="F18" s="167"/>
      <c r="G18" s="167"/>
      <c r="H18" s="167"/>
      <c r="I18" s="167"/>
      <c r="J18" s="167"/>
      <c r="K18" s="167"/>
      <c r="L18" s="167"/>
      <c r="M18" s="167"/>
      <c r="N18" s="168"/>
      <c r="O18" s="168"/>
      <c r="P18" s="168"/>
    </row>
    <row r="19" spans="1:16" x14ac:dyDescent="0.3">
      <c r="A19" s="167"/>
      <c r="B19" s="167"/>
      <c r="C19" s="167"/>
      <c r="D19" s="167"/>
      <c r="E19" s="167"/>
      <c r="F19" s="167"/>
      <c r="G19" s="167"/>
      <c r="H19" s="167"/>
      <c r="I19" s="167"/>
      <c r="J19" s="167"/>
      <c r="K19" s="167"/>
      <c r="L19" s="167"/>
      <c r="M19" s="167"/>
      <c r="N19" s="168"/>
      <c r="O19" s="168"/>
      <c r="P19" s="168"/>
    </row>
    <row r="20" spans="1:16" x14ac:dyDescent="0.3">
      <c r="A20" s="167"/>
      <c r="B20" s="167"/>
      <c r="C20" s="167"/>
      <c r="D20" s="167"/>
      <c r="E20" s="167"/>
      <c r="F20" s="167"/>
      <c r="G20" s="167"/>
      <c r="H20" s="167"/>
      <c r="I20" s="167"/>
      <c r="J20" s="167"/>
      <c r="K20" s="167"/>
      <c r="L20" s="167"/>
      <c r="M20" s="167"/>
      <c r="N20" s="168"/>
      <c r="O20" s="168"/>
      <c r="P20" s="168"/>
    </row>
    <row r="21" spans="1:16" x14ac:dyDescent="0.3">
      <c r="A21" s="167"/>
      <c r="B21" s="167"/>
      <c r="C21" s="167"/>
      <c r="D21" s="167"/>
      <c r="E21" s="167"/>
      <c r="F21" s="167"/>
      <c r="G21" s="167"/>
      <c r="H21" s="167"/>
      <c r="I21" s="167"/>
      <c r="J21" s="167"/>
      <c r="K21" s="167"/>
      <c r="L21" s="167"/>
      <c r="M21" s="167"/>
      <c r="N21" s="168"/>
      <c r="O21" s="168"/>
      <c r="P21" s="168"/>
    </row>
    <row r="22" spans="1:16" x14ac:dyDescent="0.3">
      <c r="A22" s="167"/>
      <c r="B22" s="167"/>
      <c r="C22" s="167"/>
      <c r="D22" s="167"/>
      <c r="E22" s="167"/>
      <c r="F22" s="167"/>
      <c r="G22" s="167"/>
      <c r="H22" s="167"/>
      <c r="I22" s="167"/>
      <c r="J22" s="167"/>
      <c r="K22" s="167"/>
      <c r="L22" s="167"/>
      <c r="M22" s="167"/>
      <c r="N22" s="168"/>
      <c r="O22" s="168"/>
      <c r="P22" s="168"/>
    </row>
    <row r="23" spans="1:16" x14ac:dyDescent="0.3">
      <c r="A23" s="167"/>
      <c r="B23" s="167"/>
      <c r="C23" s="167"/>
      <c r="D23" s="167"/>
      <c r="E23" s="167"/>
      <c r="F23" s="167"/>
      <c r="G23" s="167"/>
      <c r="H23" s="167"/>
      <c r="I23" s="167"/>
      <c r="J23" s="167"/>
      <c r="K23" s="167"/>
      <c r="L23" s="167"/>
      <c r="M23" s="167"/>
      <c r="N23" s="168"/>
      <c r="O23" s="168"/>
      <c r="P23" s="168"/>
    </row>
    <row r="24" spans="1:16" x14ac:dyDescent="0.3">
      <c r="A24" s="167"/>
      <c r="B24" s="167"/>
      <c r="C24" s="167"/>
      <c r="D24" s="167"/>
      <c r="E24" s="167"/>
      <c r="F24" s="167"/>
      <c r="G24" s="167"/>
      <c r="H24" s="167"/>
      <c r="I24" s="167"/>
      <c r="J24" s="167"/>
      <c r="K24" s="167"/>
      <c r="L24" s="167"/>
      <c r="M24" s="167"/>
      <c r="N24" s="168"/>
      <c r="O24" s="168"/>
      <c r="P24" s="168"/>
    </row>
    <row r="25" spans="1:16" x14ac:dyDescent="0.3">
      <c r="A25" s="167"/>
      <c r="B25" s="167"/>
      <c r="C25" s="167"/>
      <c r="D25" s="167"/>
      <c r="E25" s="167"/>
      <c r="F25" s="167"/>
      <c r="G25" s="167"/>
      <c r="H25" s="167"/>
      <c r="I25" s="167"/>
      <c r="J25" s="167"/>
      <c r="K25" s="167"/>
      <c r="L25" s="167"/>
      <c r="M25" s="167"/>
      <c r="N25" s="168"/>
      <c r="O25" s="168"/>
      <c r="P25" s="168"/>
    </row>
    <row r="26" spans="1:16" x14ac:dyDescent="0.3">
      <c r="A26" s="167"/>
      <c r="B26" s="167"/>
      <c r="C26" s="167"/>
      <c r="D26" s="167"/>
      <c r="E26" s="167"/>
      <c r="F26" s="167"/>
      <c r="G26" s="167"/>
      <c r="H26" s="167"/>
      <c r="I26" s="167"/>
      <c r="J26" s="167"/>
      <c r="K26" s="167"/>
      <c r="L26" s="167"/>
      <c r="M26" s="167"/>
      <c r="N26" s="168"/>
      <c r="O26" s="168"/>
      <c r="P26" s="168"/>
    </row>
    <row r="27" spans="1:16" x14ac:dyDescent="0.3">
      <c r="A27" s="167"/>
      <c r="B27" s="167"/>
      <c r="C27" s="167"/>
      <c r="D27" s="167"/>
      <c r="E27" s="167"/>
      <c r="F27" s="167"/>
      <c r="G27" s="167"/>
      <c r="H27" s="167"/>
      <c r="I27" s="167"/>
      <c r="J27" s="167"/>
      <c r="K27" s="167"/>
      <c r="L27" s="167"/>
      <c r="M27" s="167"/>
      <c r="N27" s="168"/>
      <c r="O27" s="168"/>
      <c r="P27" s="168"/>
    </row>
    <row r="28" spans="1:16" x14ac:dyDescent="0.3">
      <c r="A28" s="167"/>
      <c r="B28" s="167"/>
      <c r="C28" s="167"/>
      <c r="D28" s="167"/>
      <c r="E28" s="167"/>
      <c r="F28" s="167"/>
      <c r="G28" s="167"/>
      <c r="H28" s="167"/>
      <c r="I28" s="167"/>
      <c r="J28" s="167"/>
      <c r="K28" s="167"/>
      <c r="L28" s="167"/>
      <c r="M28" s="167"/>
      <c r="N28" s="168"/>
      <c r="O28" s="168"/>
      <c r="P28" s="168"/>
    </row>
    <row r="29" spans="1:16" x14ac:dyDescent="0.3">
      <c r="A29" s="167"/>
      <c r="B29" s="167"/>
      <c r="C29" s="167"/>
      <c r="D29" s="167"/>
      <c r="E29" s="167"/>
      <c r="F29" s="167"/>
      <c r="G29" s="167"/>
      <c r="H29" s="167"/>
      <c r="I29" s="167"/>
      <c r="J29" s="167"/>
      <c r="K29" s="167"/>
      <c r="L29" s="167"/>
      <c r="M29" s="167"/>
      <c r="N29" s="168"/>
      <c r="O29" s="168"/>
      <c r="P29" s="168"/>
    </row>
    <row r="30" spans="1:16" x14ac:dyDescent="0.3">
      <c r="A30" s="167"/>
      <c r="B30" s="167"/>
      <c r="C30" s="167"/>
      <c r="D30" s="167"/>
      <c r="E30" s="167"/>
      <c r="F30" s="167"/>
      <c r="G30" s="167"/>
      <c r="H30" s="167"/>
      <c r="I30" s="167"/>
      <c r="J30" s="167"/>
      <c r="K30" s="167"/>
      <c r="L30" s="167"/>
      <c r="M30" s="167"/>
      <c r="N30" s="168"/>
      <c r="O30" s="168"/>
      <c r="P30" s="168"/>
    </row>
    <row r="31" spans="1:16" x14ac:dyDescent="0.3">
      <c r="A31" s="167"/>
      <c r="B31" s="167"/>
      <c r="C31" s="167"/>
      <c r="D31" s="167"/>
      <c r="E31" s="167"/>
      <c r="F31" s="167"/>
      <c r="G31" s="167"/>
      <c r="H31" s="167"/>
      <c r="I31" s="167"/>
      <c r="J31" s="167"/>
      <c r="K31" s="167"/>
      <c r="L31" s="167"/>
      <c r="M31" s="167"/>
      <c r="N31" s="168"/>
      <c r="O31" s="168"/>
      <c r="P31" s="168"/>
    </row>
    <row r="32" spans="1:16" x14ac:dyDescent="0.3">
      <c r="A32" s="167"/>
      <c r="B32" s="167"/>
      <c r="C32" s="167"/>
      <c r="D32" s="167"/>
      <c r="E32" s="167"/>
      <c r="F32" s="167"/>
      <c r="G32" s="167"/>
      <c r="H32" s="167"/>
      <c r="I32" s="167"/>
      <c r="J32" s="167"/>
      <c r="K32" s="167"/>
      <c r="L32" s="167"/>
      <c r="M32" s="167"/>
      <c r="N32" s="168"/>
      <c r="O32" s="168"/>
      <c r="P32" s="168"/>
    </row>
    <row r="33" spans="1:16" x14ac:dyDescent="0.3">
      <c r="A33" s="168"/>
      <c r="B33" s="168"/>
      <c r="C33" s="168"/>
      <c r="D33" s="168"/>
      <c r="E33" s="168"/>
      <c r="F33" s="168"/>
      <c r="G33" s="168"/>
      <c r="H33" s="168"/>
      <c r="I33" s="168"/>
      <c r="J33" s="168"/>
      <c r="K33" s="168"/>
      <c r="L33" s="168"/>
      <c r="M33" s="168"/>
      <c r="N33" s="168"/>
      <c r="O33" s="168"/>
      <c r="P33" s="168"/>
    </row>
    <row r="34" spans="1:16" x14ac:dyDescent="0.3">
      <c r="A34" s="168"/>
      <c r="B34" s="168"/>
      <c r="C34" s="168"/>
      <c r="D34" s="168"/>
      <c r="E34" s="168"/>
      <c r="F34" s="168"/>
      <c r="G34" s="168"/>
      <c r="H34" s="168"/>
      <c r="I34" s="168"/>
      <c r="J34" s="168"/>
      <c r="K34" s="168"/>
      <c r="L34" s="168"/>
      <c r="M34" s="168"/>
      <c r="N34" s="168"/>
      <c r="O34" s="168"/>
      <c r="P34" s="168"/>
    </row>
    <row r="35" spans="1:16" x14ac:dyDescent="0.3">
      <c r="A35" s="168"/>
      <c r="B35" s="168"/>
      <c r="C35" s="168"/>
      <c r="D35" s="168"/>
      <c r="E35" s="168"/>
      <c r="F35" s="168"/>
      <c r="G35" s="168"/>
      <c r="H35" s="168"/>
      <c r="I35" s="168"/>
      <c r="J35" s="168"/>
      <c r="K35" s="168"/>
      <c r="L35" s="168"/>
      <c r="M35" s="168"/>
      <c r="N35" s="168"/>
      <c r="O35" s="168"/>
      <c r="P35" s="168"/>
    </row>
    <row r="36" spans="1:16" x14ac:dyDescent="0.3">
      <c r="A36" s="168"/>
      <c r="B36" s="168"/>
      <c r="C36" s="168"/>
      <c r="D36" s="168"/>
      <c r="E36" s="168"/>
      <c r="F36" s="168"/>
      <c r="G36" s="168"/>
      <c r="H36" s="168"/>
      <c r="I36" s="168"/>
      <c r="J36" s="168"/>
      <c r="K36" s="168"/>
      <c r="L36" s="168"/>
      <c r="M36" s="168"/>
      <c r="N36" s="168"/>
      <c r="O36" s="168"/>
      <c r="P36" s="168"/>
    </row>
    <row r="37" spans="1:16" x14ac:dyDescent="0.3">
      <c r="A37" s="168"/>
      <c r="B37" s="168"/>
      <c r="C37" s="168"/>
      <c r="D37" s="168"/>
      <c r="E37" s="168"/>
      <c r="F37" s="168"/>
      <c r="G37" s="168"/>
      <c r="H37" s="168"/>
      <c r="I37" s="168"/>
      <c r="J37" s="168"/>
      <c r="K37" s="168"/>
      <c r="L37" s="168"/>
      <c r="M37" s="168"/>
      <c r="N37" s="168"/>
      <c r="O37" s="168"/>
      <c r="P37" s="168"/>
    </row>
    <row r="38" spans="1:16" x14ac:dyDescent="0.3">
      <c r="A38" s="168"/>
      <c r="B38" s="168"/>
      <c r="C38" s="168"/>
      <c r="D38" s="168"/>
      <c r="E38" s="168"/>
      <c r="F38" s="168"/>
      <c r="G38" s="168"/>
      <c r="H38" s="168"/>
      <c r="I38" s="168"/>
      <c r="J38" s="168"/>
      <c r="K38" s="168"/>
      <c r="L38" s="168"/>
      <c r="M38" s="168"/>
      <c r="N38" s="168"/>
      <c r="O38" s="168"/>
      <c r="P38" s="168"/>
    </row>
    <row r="39" spans="1:16" x14ac:dyDescent="0.3">
      <c r="A39" s="168"/>
      <c r="B39" s="168"/>
      <c r="C39" s="168"/>
      <c r="D39" s="168"/>
      <c r="E39" s="168"/>
      <c r="F39" s="168"/>
      <c r="G39" s="168"/>
      <c r="H39" s="168"/>
      <c r="I39" s="168"/>
      <c r="J39" s="168"/>
      <c r="K39" s="168"/>
      <c r="L39" s="168"/>
      <c r="M39" s="168"/>
      <c r="N39" s="168"/>
      <c r="O39" s="168"/>
      <c r="P39" s="168"/>
    </row>
    <row r="40" spans="1:16" x14ac:dyDescent="0.3">
      <c r="A40" s="168"/>
      <c r="B40" s="168"/>
      <c r="C40" s="168"/>
      <c r="D40" s="168"/>
      <c r="E40" s="168"/>
      <c r="F40" s="168"/>
      <c r="G40" s="168"/>
      <c r="H40" s="168"/>
      <c r="I40" s="168"/>
      <c r="J40" s="168"/>
      <c r="K40" s="168"/>
      <c r="L40" s="168"/>
      <c r="M40" s="168"/>
      <c r="N40" s="168"/>
      <c r="O40" s="168"/>
      <c r="P40" s="168"/>
    </row>
    <row r="41" spans="1:16" x14ac:dyDescent="0.3">
      <c r="A41" s="168"/>
      <c r="B41" s="168"/>
      <c r="C41" s="168"/>
      <c r="D41" s="168"/>
      <c r="E41" s="168"/>
      <c r="F41" s="168"/>
      <c r="G41" s="168"/>
      <c r="H41" s="168"/>
      <c r="I41" s="168"/>
      <c r="J41" s="168"/>
      <c r="K41" s="168"/>
      <c r="L41" s="168"/>
      <c r="M41" s="168"/>
      <c r="N41" s="168"/>
      <c r="O41" s="168"/>
      <c r="P41" s="168"/>
    </row>
    <row r="42" spans="1:16" x14ac:dyDescent="0.3">
      <c r="A42" s="168"/>
      <c r="B42" s="168"/>
      <c r="C42" s="168"/>
      <c r="D42" s="168"/>
      <c r="E42" s="168"/>
      <c r="F42" s="168"/>
      <c r="G42" s="168"/>
      <c r="H42" s="168"/>
      <c r="I42" s="168"/>
      <c r="J42" s="168"/>
      <c r="K42" s="168"/>
      <c r="L42" s="168"/>
      <c r="M42" s="168"/>
      <c r="N42" s="168"/>
      <c r="O42" s="168"/>
      <c r="P42" s="168"/>
    </row>
    <row r="43" spans="1:16" x14ac:dyDescent="0.3">
      <c r="A43" s="168"/>
      <c r="B43" s="168"/>
      <c r="C43" s="168"/>
      <c r="D43" s="168"/>
      <c r="E43" s="168"/>
      <c r="F43" s="168"/>
      <c r="G43" s="168"/>
      <c r="H43" s="168"/>
      <c r="I43" s="168"/>
      <c r="J43" s="168"/>
      <c r="K43" s="168"/>
      <c r="L43" s="168"/>
      <c r="M43" s="168"/>
      <c r="N43" s="168"/>
      <c r="O43" s="168"/>
      <c r="P43" s="168"/>
    </row>
    <row r="44" spans="1:16" x14ac:dyDescent="0.3">
      <c r="A44" s="168"/>
      <c r="B44" s="168"/>
      <c r="C44" s="168"/>
      <c r="D44" s="168"/>
      <c r="E44" s="168"/>
      <c r="F44" s="168"/>
      <c r="G44" s="168"/>
      <c r="H44" s="168"/>
      <c r="I44" s="168"/>
      <c r="J44" s="168"/>
      <c r="K44" s="168"/>
      <c r="L44" s="168"/>
      <c r="M44" s="168"/>
      <c r="N44" s="168"/>
      <c r="O44" s="168"/>
      <c r="P44" s="168"/>
    </row>
    <row r="45" spans="1:16" x14ac:dyDescent="0.3">
      <c r="A45" s="168"/>
      <c r="B45" s="168"/>
      <c r="C45" s="168"/>
      <c r="D45" s="168"/>
      <c r="E45" s="168"/>
      <c r="F45" s="168"/>
      <c r="G45" s="168"/>
      <c r="H45" s="168"/>
      <c r="I45" s="168"/>
      <c r="J45" s="168"/>
      <c r="K45" s="168"/>
      <c r="L45" s="168"/>
      <c r="M45" s="168"/>
      <c r="N45" s="168"/>
      <c r="O45" s="168"/>
      <c r="P45" s="168"/>
    </row>
    <row r="46" spans="1:16" x14ac:dyDescent="0.3">
      <c r="A46" s="168"/>
      <c r="B46" s="168"/>
      <c r="C46" s="168"/>
      <c r="D46" s="168"/>
      <c r="E46" s="168"/>
      <c r="F46" s="168"/>
      <c r="G46" s="168"/>
      <c r="H46" s="168"/>
      <c r="I46" s="168"/>
      <c r="J46" s="168"/>
      <c r="K46" s="168"/>
      <c r="L46" s="168"/>
      <c r="M46" s="168"/>
      <c r="N46" s="168"/>
      <c r="O46" s="168"/>
      <c r="P46" s="168"/>
    </row>
    <row r="47" spans="1:16" ht="24" customHeight="1" x14ac:dyDescent="0.3">
      <c r="A47" s="168"/>
      <c r="B47" s="168"/>
      <c r="C47" s="168"/>
      <c r="D47" s="168"/>
      <c r="E47" s="168"/>
      <c r="F47" s="168"/>
      <c r="G47" s="168"/>
      <c r="H47" s="168"/>
      <c r="I47" s="168"/>
      <c r="J47" s="168"/>
      <c r="K47" s="168"/>
      <c r="L47" s="168"/>
      <c r="M47" s="168"/>
      <c r="N47" s="168"/>
      <c r="O47" s="168"/>
      <c r="P47" s="168"/>
    </row>
    <row r="48" spans="1:16" ht="42.75" customHeight="1" x14ac:dyDescent="0.3">
      <c r="A48" s="168"/>
      <c r="B48" s="168"/>
      <c r="C48" s="168"/>
      <c r="D48" s="168"/>
      <c r="E48" s="168"/>
      <c r="F48" s="168"/>
      <c r="G48" s="168"/>
      <c r="H48" s="168"/>
      <c r="I48" s="168"/>
      <c r="J48" s="168"/>
      <c r="K48" s="168"/>
      <c r="L48" s="168"/>
      <c r="M48" s="168"/>
      <c r="N48" s="168"/>
      <c r="O48" s="168"/>
      <c r="P48" s="168"/>
    </row>
    <row r="49" spans="1:16" ht="35.25" customHeight="1" x14ac:dyDescent="0.3">
      <c r="A49" s="168"/>
      <c r="B49" s="168"/>
      <c r="C49" s="168"/>
      <c r="D49" s="168"/>
      <c r="E49" s="168"/>
      <c r="F49" s="168"/>
      <c r="G49" s="168"/>
      <c r="H49" s="168"/>
      <c r="I49" s="168"/>
      <c r="J49" s="168"/>
      <c r="K49" s="168"/>
      <c r="L49" s="168"/>
      <c r="M49" s="168"/>
      <c r="N49" s="168"/>
      <c r="O49" s="168"/>
      <c r="P49" s="168"/>
    </row>
  </sheetData>
  <mergeCells count="2">
    <mergeCell ref="A9:P49"/>
    <mergeCell ref="A7:P7"/>
  </mergeCells>
  <pageMargins left="0.5" right="0.5" top="0.25" bottom="0.2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1814-2699-4FB7-A224-56D70C784E6C}">
  <sheetPr>
    <pageSetUpPr fitToPage="1"/>
  </sheetPr>
  <dimension ref="A1:AE69"/>
  <sheetViews>
    <sheetView view="pageBreakPreview" topLeftCell="A13" zoomScaleNormal="100" zoomScaleSheetLayoutView="100" workbookViewId="0">
      <selection activeCell="N44" activeCellId="3" sqref="H44 J44 L44 N44"/>
    </sheetView>
  </sheetViews>
  <sheetFormatPr defaultColWidth="9.1796875" defaultRowHeight="14" x14ac:dyDescent="0.3"/>
  <cols>
    <col min="1" max="1" width="16.54296875" style="1" customWidth="1"/>
    <col min="2" max="3" width="11.7265625" style="1" customWidth="1"/>
    <col min="4" max="4" width="6.54296875" style="1" customWidth="1"/>
    <col min="5" max="5" width="1.1796875" style="1" customWidth="1"/>
    <col min="6" max="6" width="11.453125" style="1" bestFit="1" customWidth="1"/>
    <col min="7" max="7" width="1.1796875" style="1" customWidth="1"/>
    <col min="8" max="8" width="8.7265625" style="1" bestFit="1" customWidth="1"/>
    <col min="9" max="9" width="0.81640625" style="1" customWidth="1"/>
    <col min="10" max="10" width="9.453125" style="1" bestFit="1" customWidth="1"/>
    <col min="11" max="11" width="0.81640625" style="1" customWidth="1"/>
    <col min="12" max="12" width="8.7265625" style="1" bestFit="1" customWidth="1"/>
    <col min="13" max="13" width="0.81640625" style="1" customWidth="1"/>
    <col min="14" max="14" width="9" style="1" bestFit="1" customWidth="1"/>
    <col min="15" max="15" width="0.81640625" style="1" customWidth="1"/>
    <col min="16" max="16" width="11.453125" style="1" bestFit="1" customWidth="1"/>
    <col min="17" max="17" width="1.1796875" style="1" customWidth="1"/>
    <col min="18" max="18" width="8.7265625" style="1" bestFit="1" customWidth="1"/>
    <col min="19" max="19" width="0.81640625" style="1" customWidth="1"/>
    <col min="20" max="20" width="8.7265625" style="1" bestFit="1" customWidth="1"/>
    <col min="21" max="21" width="0.81640625" style="1" customWidth="1"/>
    <col min="22" max="22" width="2.7265625" style="1" customWidth="1"/>
    <col min="23" max="23" width="9.453125" style="1" bestFit="1" customWidth="1"/>
    <col min="24" max="24" width="2.7265625" style="1" customWidth="1"/>
    <col min="25" max="25" width="0.54296875" style="1" customWidth="1"/>
    <col min="26" max="26" width="0.453125" style="1" customWidth="1"/>
    <col min="27" max="27" width="2.7265625" style="1" customWidth="1"/>
    <col min="28" max="28" width="9.453125" style="1" bestFit="1" customWidth="1"/>
    <col min="29" max="29" width="2.7265625" style="1" customWidth="1"/>
    <col min="30" max="30" width="1" style="1" customWidth="1"/>
    <col min="31" max="31" width="8.7265625" style="1" customWidth="1"/>
    <col min="32" max="16384" width="9.1796875" style="1"/>
  </cols>
  <sheetData>
    <row r="1" spans="1:31" ht="21" x14ac:dyDescent="0.5">
      <c r="A1" s="60" t="s">
        <v>1</v>
      </c>
      <c r="B1" s="61"/>
      <c r="C1" s="61"/>
      <c r="D1" s="61"/>
      <c r="E1" s="61"/>
      <c r="T1" s="181"/>
      <c r="U1" s="182"/>
      <c r="V1" s="182"/>
      <c r="AA1" s="134" t="s">
        <v>2</v>
      </c>
      <c r="AB1" s="184"/>
      <c r="AC1" s="184"/>
      <c r="AD1" s="136"/>
      <c r="AE1" s="136"/>
    </row>
    <row r="2" spans="1:31" ht="16" x14ac:dyDescent="0.4">
      <c r="A2" s="156" t="s">
        <v>3</v>
      </c>
      <c r="B2" s="174"/>
      <c r="C2" s="174"/>
      <c r="D2" s="174"/>
      <c r="E2" s="174"/>
    </row>
    <row r="3" spans="1:31" s="2" customFormat="1" ht="16" x14ac:dyDescent="0.4">
      <c r="A3" s="156" t="s">
        <v>4</v>
      </c>
      <c r="B3" s="174"/>
      <c r="C3" s="174"/>
      <c r="D3" s="174"/>
      <c r="E3" s="174"/>
      <c r="F3" s="136"/>
    </row>
    <row r="4" spans="1:31" s="2" customFormat="1" x14ac:dyDescent="0.3"/>
    <row r="5" spans="1:31" s="2" customFormat="1" ht="16" x14ac:dyDescent="0.4">
      <c r="A5" s="25"/>
      <c r="B5" s="26"/>
      <c r="C5" s="26"/>
      <c r="D5" s="26"/>
      <c r="E5" s="26"/>
      <c r="F5" s="30"/>
      <c r="G5" s="30"/>
      <c r="H5" s="30"/>
      <c r="I5" s="30"/>
      <c r="J5" s="30"/>
      <c r="K5" s="30"/>
      <c r="L5" s="30"/>
      <c r="M5" s="30"/>
      <c r="N5" s="30"/>
      <c r="O5" s="30"/>
      <c r="P5" s="30"/>
      <c r="Q5" s="30"/>
      <c r="R5" s="30"/>
      <c r="S5" s="30"/>
      <c r="T5" s="30"/>
      <c r="U5" s="30"/>
      <c r="V5" s="30"/>
      <c r="W5" s="30"/>
      <c r="X5" s="30"/>
      <c r="Y5" s="30"/>
    </row>
    <row r="6" spans="1:31" s="2" customFormat="1" ht="14.5" x14ac:dyDescent="0.35">
      <c r="F6" s="137" t="s">
        <v>5</v>
      </c>
      <c r="G6" s="138"/>
      <c r="H6" s="138"/>
      <c r="I6" s="138"/>
      <c r="J6" s="138"/>
      <c r="K6" s="138"/>
      <c r="L6" s="138"/>
      <c r="M6" s="138"/>
      <c r="N6" s="138"/>
      <c r="O6" s="138"/>
      <c r="P6" s="138"/>
      <c r="Q6" s="138"/>
      <c r="R6" s="138"/>
      <c r="S6" s="138"/>
      <c r="T6" s="138"/>
      <c r="U6" s="138"/>
      <c r="V6" s="138"/>
      <c r="W6" s="138"/>
      <c r="X6" s="138"/>
      <c r="Y6" s="138"/>
      <c r="Z6" s="180" t="s">
        <v>6</v>
      </c>
      <c r="AA6" s="138"/>
      <c r="AB6" s="138"/>
      <c r="AC6" s="138"/>
      <c r="AD6" s="139"/>
      <c r="AE6" s="140"/>
    </row>
    <row r="7" spans="1:31" s="2" customFormat="1" ht="14.5" x14ac:dyDescent="0.35">
      <c r="F7" s="4" t="s">
        <v>7</v>
      </c>
      <c r="P7" s="4" t="s">
        <v>7</v>
      </c>
      <c r="V7" s="147" t="s">
        <v>8</v>
      </c>
      <c r="W7" s="178"/>
      <c r="X7" s="178"/>
      <c r="Y7" s="50"/>
      <c r="AA7" s="141" t="s">
        <v>8</v>
      </c>
      <c r="AB7" s="183"/>
      <c r="AC7" s="183"/>
      <c r="AE7" s="129" t="s">
        <v>11</v>
      </c>
    </row>
    <row r="8" spans="1:31" s="2" customFormat="1" ht="14.5" x14ac:dyDescent="0.35">
      <c r="F8" s="4" t="s">
        <v>10</v>
      </c>
      <c r="H8" s="141" t="s">
        <v>11</v>
      </c>
      <c r="I8" s="176"/>
      <c r="J8" s="176"/>
      <c r="K8" s="176"/>
      <c r="L8" s="176"/>
      <c r="M8" s="176"/>
      <c r="N8" s="176"/>
      <c r="P8" s="4" t="s">
        <v>10</v>
      </c>
      <c r="R8" s="150" t="s">
        <v>11</v>
      </c>
      <c r="S8" s="179"/>
      <c r="T8" s="179"/>
      <c r="U8" s="48"/>
      <c r="V8" s="150" t="s">
        <v>12</v>
      </c>
      <c r="W8" s="150"/>
      <c r="X8" s="150"/>
      <c r="Y8" s="51"/>
      <c r="Z8" s="48"/>
      <c r="AA8" s="150" t="s">
        <v>12</v>
      </c>
      <c r="AB8" s="150"/>
      <c r="AC8" s="150"/>
      <c r="AE8" s="130"/>
    </row>
    <row r="9" spans="1:31" s="5" customFormat="1" ht="14.5" x14ac:dyDescent="0.35">
      <c r="F9" s="8">
        <v>45291</v>
      </c>
      <c r="H9" s="6">
        <v>45382</v>
      </c>
      <c r="I9" s="7"/>
      <c r="J9" s="7">
        <v>45473</v>
      </c>
      <c r="K9" s="7"/>
      <c r="L9" s="7">
        <v>45565</v>
      </c>
      <c r="M9" s="7"/>
      <c r="N9" s="7">
        <v>45657</v>
      </c>
      <c r="O9" s="7"/>
      <c r="P9" s="8">
        <v>45657</v>
      </c>
      <c r="R9" s="6">
        <v>45747</v>
      </c>
      <c r="S9" s="7"/>
      <c r="T9" s="7">
        <v>45838</v>
      </c>
      <c r="U9" s="7"/>
      <c r="V9" s="142" t="s">
        <v>13</v>
      </c>
      <c r="W9" s="177"/>
      <c r="X9" s="177"/>
      <c r="Y9" s="52"/>
      <c r="Z9" s="7"/>
      <c r="AA9" s="142" t="s">
        <v>14</v>
      </c>
      <c r="AB9" s="177"/>
      <c r="AC9" s="177"/>
      <c r="AD9" s="7"/>
      <c r="AE9" s="63">
        <v>46022</v>
      </c>
    </row>
    <row r="10" spans="1:31" s="2" customFormat="1" ht="4.5" customHeight="1" x14ac:dyDescent="0.3">
      <c r="F10" s="9"/>
      <c r="P10" s="9"/>
      <c r="Y10" s="53"/>
    </row>
    <row r="11" spans="1:31" s="2" customFormat="1" ht="14.5" x14ac:dyDescent="0.35">
      <c r="A11" s="153" t="s">
        <v>15</v>
      </c>
      <c r="B11" s="172"/>
      <c r="C11" s="172"/>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c r="AE11" s="10">
        <v>2523</v>
      </c>
    </row>
    <row r="12" spans="1:31" s="2" customFormat="1" ht="4.5" customHeight="1" x14ac:dyDescent="0.3">
      <c r="F12" s="13"/>
      <c r="G12" s="12"/>
      <c r="H12" s="12"/>
      <c r="I12" s="12"/>
      <c r="J12" s="12"/>
      <c r="K12" s="12"/>
      <c r="L12" s="12"/>
      <c r="M12" s="12"/>
      <c r="N12" s="12"/>
      <c r="O12" s="12"/>
      <c r="P12" s="13"/>
      <c r="Q12" s="12"/>
      <c r="R12" s="12"/>
      <c r="S12" s="12"/>
      <c r="T12" s="12"/>
      <c r="U12" s="12"/>
      <c r="V12" s="12"/>
      <c r="W12" s="12"/>
      <c r="X12" s="12"/>
      <c r="Y12" s="55"/>
      <c r="Z12" s="12"/>
      <c r="AA12" s="12"/>
      <c r="AB12" s="12"/>
      <c r="AC12" s="12"/>
      <c r="AE12" s="12"/>
    </row>
    <row r="13" spans="1:31" s="2" customFormat="1" ht="14.5" x14ac:dyDescent="0.35">
      <c r="A13" s="153" t="s">
        <v>16</v>
      </c>
      <c r="B13" s="172"/>
      <c r="C13" s="172"/>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c r="AE13" s="12">
        <v>3402</v>
      </c>
    </row>
    <row r="14" spans="1:31" s="2" customFormat="1" ht="4.5" customHeight="1" x14ac:dyDescent="0.3">
      <c r="F14" s="13"/>
      <c r="G14" s="12"/>
      <c r="H14" s="12"/>
      <c r="I14" s="12"/>
      <c r="J14" s="12"/>
      <c r="K14" s="12"/>
      <c r="L14" s="12"/>
      <c r="M14" s="12"/>
      <c r="N14" s="12"/>
      <c r="O14" s="12"/>
      <c r="P14" s="13"/>
      <c r="Q14" s="12"/>
      <c r="R14" s="12"/>
      <c r="S14" s="12"/>
      <c r="T14" s="12"/>
      <c r="U14" s="12"/>
      <c r="V14" s="12"/>
      <c r="W14" s="12"/>
      <c r="X14" s="12"/>
      <c r="Y14" s="55"/>
      <c r="Z14" s="12"/>
      <c r="AA14" s="12"/>
      <c r="AB14" s="12"/>
      <c r="AC14" s="12"/>
      <c r="AE14" s="12"/>
    </row>
    <row r="15" spans="1:31" s="2" customFormat="1" ht="14.5" x14ac:dyDescent="0.35">
      <c r="A15" s="153" t="s">
        <v>17</v>
      </c>
      <c r="B15" s="172"/>
      <c r="C15" s="172"/>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c r="AE15" s="12">
        <v>115</v>
      </c>
    </row>
    <row r="16" spans="1:31" s="2" customFormat="1" ht="4.5" customHeight="1" x14ac:dyDescent="0.3">
      <c r="F16" s="13"/>
      <c r="G16" s="12"/>
      <c r="H16" s="12"/>
      <c r="I16" s="12"/>
      <c r="J16" s="12"/>
      <c r="K16" s="12"/>
      <c r="L16" s="12"/>
      <c r="M16" s="12"/>
      <c r="N16" s="12"/>
      <c r="O16" s="12"/>
      <c r="P16" s="13"/>
      <c r="Q16" s="12"/>
      <c r="R16" s="12"/>
      <c r="S16" s="12"/>
      <c r="T16" s="12"/>
      <c r="U16" s="12"/>
      <c r="V16" s="12"/>
      <c r="W16" s="12"/>
      <c r="X16" s="12"/>
      <c r="Y16" s="55"/>
      <c r="Z16" s="12"/>
      <c r="AA16" s="12"/>
      <c r="AB16" s="12"/>
      <c r="AC16" s="12"/>
      <c r="AE16" s="12"/>
    </row>
    <row r="17" spans="1:31" s="2" customFormat="1" ht="14.5" x14ac:dyDescent="0.35">
      <c r="A17" s="153" t="s">
        <v>18</v>
      </c>
      <c r="B17" s="172"/>
      <c r="C17" s="172"/>
      <c r="F17" s="13">
        <v>5832</v>
      </c>
      <c r="G17" s="12"/>
      <c r="H17" s="12">
        <v>1079</v>
      </c>
      <c r="I17" s="12"/>
      <c r="J17" s="12">
        <v>1149</v>
      </c>
      <c r="K17" s="12"/>
      <c r="L17" s="12">
        <v>1234</v>
      </c>
      <c r="M17" s="12"/>
      <c r="N17" s="12">
        <v>1490</v>
      </c>
      <c r="O17" s="12"/>
      <c r="P17" s="13">
        <f>SUM(H17,J17,L17,N17)</f>
        <v>4952</v>
      </c>
      <c r="Q17" s="12"/>
      <c r="R17" s="12">
        <v>1134</v>
      </c>
      <c r="S17" s="12"/>
      <c r="T17" s="12">
        <v>998</v>
      </c>
      <c r="U17" s="12"/>
      <c r="V17" s="12"/>
      <c r="W17" s="12">
        <v>444</v>
      </c>
      <c r="X17" s="12"/>
      <c r="Y17" s="55"/>
      <c r="Z17" s="12"/>
      <c r="AA17" s="12"/>
      <c r="AB17" s="12">
        <v>775</v>
      </c>
      <c r="AC17" s="12"/>
      <c r="AE17" s="12">
        <v>2108</v>
      </c>
    </row>
    <row r="18" spans="1:31" s="2" customFormat="1" ht="4.5" customHeight="1" x14ac:dyDescent="0.3">
      <c r="F18" s="15"/>
      <c r="G18" s="12"/>
      <c r="H18" s="12"/>
      <c r="I18" s="12"/>
      <c r="J18" s="14"/>
      <c r="K18" s="12"/>
      <c r="L18" s="14"/>
      <c r="M18" s="12"/>
      <c r="N18" s="14"/>
      <c r="O18" s="12"/>
      <c r="P18" s="15"/>
      <c r="Q18" s="12"/>
      <c r="R18" s="12"/>
      <c r="S18" s="12"/>
      <c r="T18" s="14"/>
      <c r="U18" s="12"/>
      <c r="V18" s="12"/>
      <c r="W18" s="14"/>
      <c r="X18" s="12"/>
      <c r="Y18" s="55"/>
      <c r="Z18" s="12"/>
      <c r="AA18" s="12"/>
      <c r="AB18" s="14"/>
      <c r="AC18" s="12"/>
      <c r="AE18" s="14"/>
    </row>
    <row r="19" spans="1:31" s="2" customFormat="1" ht="14.5" x14ac:dyDescent="0.35">
      <c r="A19" s="161" t="s">
        <v>19</v>
      </c>
      <c r="B19" s="171"/>
      <c r="C19" s="171"/>
      <c r="D19" s="171"/>
      <c r="F19" s="13">
        <f>SUM(F11:F17)</f>
        <v>29652</v>
      </c>
      <c r="G19" s="12"/>
      <c r="H19" s="16">
        <f>SUM(H11:H17)</f>
        <v>7685</v>
      </c>
      <c r="I19" s="12"/>
      <c r="J19" s="16">
        <f>SUM(J11:J17)</f>
        <v>6813</v>
      </c>
      <c r="K19" s="12"/>
      <c r="L19" s="16">
        <f>SUM(L11:L17)</f>
        <v>6731</v>
      </c>
      <c r="M19" s="12"/>
      <c r="N19" s="16">
        <f>SUM(N11:N17)</f>
        <v>7984</v>
      </c>
      <c r="O19" s="12"/>
      <c r="P19" s="13">
        <f>SUM(H19,J19,L19,N19)</f>
        <v>29213</v>
      </c>
      <c r="Q19" s="12"/>
      <c r="R19" s="16">
        <f>SUM(R11:R17)</f>
        <v>7192</v>
      </c>
      <c r="S19" s="12"/>
      <c r="T19" s="16">
        <f>SUM(T11:T17)</f>
        <v>6849</v>
      </c>
      <c r="U19" s="12"/>
      <c r="V19" s="12"/>
      <c r="W19" s="16">
        <f>SUM(W11:W17)</f>
        <v>2581</v>
      </c>
      <c r="X19" s="12"/>
      <c r="Y19" s="55"/>
      <c r="Z19" s="12"/>
      <c r="AA19" s="12"/>
      <c r="AB19" s="16">
        <f>SUM(AB11:AB17)</f>
        <v>4121</v>
      </c>
      <c r="AC19" s="12"/>
      <c r="AE19" s="16">
        <f>SUM(AE11:AE17)</f>
        <v>8148</v>
      </c>
    </row>
    <row r="20" spans="1:31" s="2" customFormat="1" ht="9.75" customHeight="1" x14ac:dyDescent="0.3">
      <c r="F20" s="13"/>
      <c r="G20" s="12"/>
      <c r="H20" s="12"/>
      <c r="I20" s="12"/>
      <c r="J20" s="12"/>
      <c r="K20" s="12"/>
      <c r="L20" s="12"/>
      <c r="M20" s="12"/>
      <c r="N20" s="12"/>
      <c r="O20" s="12"/>
      <c r="P20" s="13"/>
      <c r="Q20" s="12"/>
      <c r="R20" s="12"/>
      <c r="S20" s="12"/>
      <c r="T20" s="12"/>
      <c r="U20" s="12"/>
      <c r="V20" s="12"/>
      <c r="W20" s="12"/>
      <c r="X20" s="12"/>
      <c r="Y20" s="55"/>
      <c r="Z20" s="12"/>
      <c r="AA20" s="12"/>
      <c r="AB20" s="12"/>
      <c r="AC20" s="12"/>
      <c r="AE20" s="12"/>
    </row>
    <row r="21" spans="1:31" s="2" customFormat="1" ht="14.5" x14ac:dyDescent="0.35">
      <c r="A21" s="153" t="s">
        <v>20</v>
      </c>
      <c r="B21" s="172"/>
      <c r="C21" s="172"/>
      <c r="D21" s="172"/>
      <c r="F21" s="13">
        <v>-27262</v>
      </c>
      <c r="G21" s="12"/>
      <c r="H21" s="12">
        <v>-6698</v>
      </c>
      <c r="I21" s="12"/>
      <c r="J21" s="12">
        <v>-5946</v>
      </c>
      <c r="K21" s="12"/>
      <c r="L21" s="12">
        <v>-5873</v>
      </c>
      <c r="M21" s="12"/>
      <c r="N21" s="12">
        <v>-7578</v>
      </c>
      <c r="O21" s="12"/>
      <c r="P21" s="13">
        <f>SUM(H21,J21,L21,N21)</f>
        <v>-26095</v>
      </c>
      <c r="Q21" s="12"/>
      <c r="R21" s="12">
        <v>-6504</v>
      </c>
      <c r="S21" s="12"/>
      <c r="T21" s="12">
        <v>-6025</v>
      </c>
      <c r="U21" s="12"/>
      <c r="V21" s="12"/>
      <c r="W21" s="12">
        <v>-2284</v>
      </c>
      <c r="X21" s="12"/>
      <c r="Y21" s="55"/>
      <c r="Z21" s="12"/>
      <c r="AA21" s="12"/>
      <c r="AB21" s="12">
        <v>-3466</v>
      </c>
      <c r="AC21" s="12"/>
      <c r="AE21" s="12">
        <f>-5767-1769</f>
        <v>-7536</v>
      </c>
    </row>
    <row r="22" spans="1:31" s="2" customFormat="1" ht="4.5" customHeight="1" x14ac:dyDescent="0.3">
      <c r="F22" s="13"/>
      <c r="G22" s="12"/>
      <c r="H22" s="12"/>
      <c r="I22" s="12"/>
      <c r="J22" s="12"/>
      <c r="K22" s="12"/>
      <c r="L22" s="12"/>
      <c r="M22" s="12"/>
      <c r="N22" s="12"/>
      <c r="O22" s="12"/>
      <c r="P22" s="13"/>
      <c r="Q22" s="12"/>
      <c r="R22" s="12"/>
      <c r="S22" s="12"/>
      <c r="T22" s="12"/>
      <c r="U22" s="12"/>
      <c r="V22" s="12"/>
      <c r="W22" s="12"/>
      <c r="X22" s="12"/>
      <c r="Y22" s="55"/>
      <c r="Z22" s="12"/>
      <c r="AA22" s="12"/>
      <c r="AB22" s="12"/>
      <c r="AC22" s="12"/>
      <c r="AE22" s="12"/>
    </row>
    <row r="23" spans="1:31" s="2" customFormat="1" ht="14.5" x14ac:dyDescent="0.35">
      <c r="A23" s="153" t="s">
        <v>21</v>
      </c>
      <c r="B23" s="172"/>
      <c r="C23" s="172"/>
      <c r="D23" s="172"/>
      <c r="F23" s="13">
        <v>-2371</v>
      </c>
      <c r="G23" s="12"/>
      <c r="H23" s="12">
        <v>-1118</v>
      </c>
      <c r="I23" s="12"/>
      <c r="J23" s="12">
        <v>0</v>
      </c>
      <c r="K23" s="12"/>
      <c r="L23" s="12">
        <v>0</v>
      </c>
      <c r="M23" s="12"/>
      <c r="N23" s="12">
        <v>0</v>
      </c>
      <c r="O23" s="12"/>
      <c r="P23" s="13">
        <f>SUM(H23,J23,L23,N23)</f>
        <v>-1118</v>
      </c>
      <c r="Q23" s="12"/>
      <c r="R23" s="12">
        <v>0</v>
      </c>
      <c r="S23" s="12"/>
      <c r="T23" s="12">
        <v>0</v>
      </c>
      <c r="U23" s="12"/>
      <c r="V23" s="12"/>
      <c r="W23" s="12">
        <v>0</v>
      </c>
      <c r="X23" s="12"/>
      <c r="Y23" s="55"/>
      <c r="Z23" s="12"/>
      <c r="AA23" s="12"/>
      <c r="AB23" s="12">
        <v>0</v>
      </c>
      <c r="AC23" s="12"/>
      <c r="AE23" s="12">
        <v>-41</v>
      </c>
    </row>
    <row r="24" spans="1:31" s="2" customFormat="1" ht="4.5" customHeight="1" x14ac:dyDescent="0.3">
      <c r="F24" s="13"/>
      <c r="G24" s="12"/>
      <c r="H24" s="12"/>
      <c r="I24" s="12"/>
      <c r="J24" s="12"/>
      <c r="K24" s="12"/>
      <c r="L24" s="12"/>
      <c r="M24" s="12"/>
      <c r="N24" s="12"/>
      <c r="O24" s="12"/>
      <c r="P24" s="13"/>
      <c r="Q24" s="12"/>
      <c r="R24" s="12"/>
      <c r="S24" s="12"/>
      <c r="T24" s="12"/>
      <c r="U24" s="12"/>
      <c r="V24" s="12"/>
      <c r="W24" s="12"/>
      <c r="X24" s="12"/>
      <c r="Y24" s="55"/>
      <c r="Z24" s="12"/>
      <c r="AA24" s="12"/>
      <c r="AB24" s="12"/>
      <c r="AC24" s="12"/>
      <c r="AE24" s="12"/>
    </row>
    <row r="25" spans="1:31" s="2" customFormat="1" ht="14.5" x14ac:dyDescent="0.35">
      <c r="A25" s="153" t="s">
        <v>22</v>
      </c>
      <c r="B25" s="172"/>
      <c r="C25" s="172"/>
      <c r="D25" s="172"/>
      <c r="F25" s="13">
        <v>-83</v>
      </c>
      <c r="G25" s="12"/>
      <c r="H25" s="12">
        <v>0</v>
      </c>
      <c r="I25" s="12"/>
      <c r="J25" s="12">
        <v>-5996</v>
      </c>
      <c r="K25" s="12"/>
      <c r="L25" s="12">
        <v>-104</v>
      </c>
      <c r="M25" s="12"/>
      <c r="N25" s="12">
        <v>-30</v>
      </c>
      <c r="O25" s="12"/>
      <c r="P25" s="13">
        <f>SUM(H25,J25,L25,N25)</f>
        <v>-6130</v>
      </c>
      <c r="Q25" s="12"/>
      <c r="R25" s="12">
        <v>0</v>
      </c>
      <c r="S25" s="12"/>
      <c r="T25" s="12">
        <v>-157</v>
      </c>
      <c r="U25" s="12"/>
      <c r="V25" s="12"/>
      <c r="W25" s="12">
        <v>0</v>
      </c>
      <c r="X25" s="12"/>
      <c r="Y25" s="55"/>
      <c r="Z25" s="12"/>
      <c r="AA25" s="12"/>
      <c r="AB25" s="12">
        <v>0</v>
      </c>
      <c r="AC25" s="12"/>
      <c r="AE25" s="12">
        <v>0</v>
      </c>
    </row>
    <row r="26" spans="1:31" s="2" customFormat="1" ht="4.5" customHeight="1" x14ac:dyDescent="0.3">
      <c r="F26" s="13"/>
      <c r="G26" s="12"/>
      <c r="H26" s="12"/>
      <c r="I26" s="12"/>
      <c r="J26" s="12"/>
      <c r="K26" s="12"/>
      <c r="L26" s="12"/>
      <c r="M26" s="12"/>
      <c r="N26" s="12"/>
      <c r="O26" s="12"/>
      <c r="P26" s="13"/>
      <c r="Q26" s="12"/>
      <c r="R26" s="12"/>
      <c r="S26" s="12"/>
      <c r="T26" s="12"/>
      <c r="U26" s="12"/>
      <c r="V26" s="12"/>
      <c r="W26" s="12"/>
      <c r="X26" s="12"/>
      <c r="Y26" s="55"/>
      <c r="Z26" s="12"/>
      <c r="AA26" s="12"/>
      <c r="AB26" s="12"/>
      <c r="AC26" s="12"/>
      <c r="AE26" s="12"/>
    </row>
    <row r="27" spans="1:31" s="2" customFormat="1" ht="30.75" customHeight="1" x14ac:dyDescent="0.35">
      <c r="A27" s="151" t="s">
        <v>23</v>
      </c>
      <c r="B27" s="173"/>
      <c r="C27" s="173"/>
      <c r="D27" s="173"/>
      <c r="F27" s="13">
        <v>31</v>
      </c>
      <c r="G27" s="12"/>
      <c r="H27" s="12">
        <v>-186</v>
      </c>
      <c r="I27" s="12"/>
      <c r="J27" s="12">
        <v>-88</v>
      </c>
      <c r="K27" s="12"/>
      <c r="L27" s="12">
        <v>-321</v>
      </c>
      <c r="M27" s="12"/>
      <c r="N27" s="12">
        <v>-152</v>
      </c>
      <c r="O27" s="12"/>
      <c r="P27" s="13">
        <f>SUM(H27,J27,L27,N27)</f>
        <v>-747</v>
      </c>
      <c r="Q27" s="12"/>
      <c r="R27" s="12">
        <v>-85</v>
      </c>
      <c r="S27" s="12"/>
      <c r="T27" s="12">
        <v>-181</v>
      </c>
      <c r="U27" s="12"/>
      <c r="V27" s="12"/>
      <c r="W27" s="12">
        <v>-188</v>
      </c>
      <c r="X27" s="12"/>
      <c r="Y27" s="55"/>
      <c r="Z27" s="12"/>
      <c r="AA27" s="12"/>
      <c r="AB27" s="12">
        <v>-185</v>
      </c>
      <c r="AC27" s="12"/>
      <c r="AE27" s="12">
        <v>-546</v>
      </c>
    </row>
    <row r="28" spans="1:31" s="2" customFormat="1" ht="4.5" customHeight="1" x14ac:dyDescent="0.3">
      <c r="F28" s="13"/>
      <c r="G28" s="12"/>
      <c r="H28" s="12"/>
      <c r="I28" s="12"/>
      <c r="J28" s="12"/>
      <c r="K28" s="12"/>
      <c r="L28" s="12"/>
      <c r="M28" s="12"/>
      <c r="N28" s="12"/>
      <c r="O28" s="12"/>
      <c r="P28" s="13"/>
      <c r="Q28" s="12"/>
      <c r="R28" s="12"/>
      <c r="S28" s="12"/>
      <c r="T28" s="12"/>
      <c r="U28" s="12"/>
      <c r="V28" s="12"/>
      <c r="W28" s="12"/>
      <c r="X28" s="12"/>
      <c r="Y28" s="55"/>
      <c r="Z28" s="12"/>
      <c r="AA28" s="12"/>
      <c r="AB28" s="12"/>
      <c r="AC28" s="12"/>
      <c r="AE28" s="12"/>
    </row>
    <row r="29" spans="1:31" s="2" customFormat="1" ht="14.5" x14ac:dyDescent="0.35">
      <c r="A29" s="153" t="s">
        <v>24</v>
      </c>
      <c r="B29" s="172"/>
      <c r="C29" s="172"/>
      <c r="D29" s="172"/>
      <c r="F29" s="13">
        <v>0</v>
      </c>
      <c r="G29" s="12"/>
      <c r="H29" s="12">
        <v>0</v>
      </c>
      <c r="I29" s="12"/>
      <c r="J29" s="12">
        <v>0</v>
      </c>
      <c r="K29" s="12"/>
      <c r="L29" s="12">
        <v>0</v>
      </c>
      <c r="M29" s="12"/>
      <c r="N29" s="12">
        <v>0</v>
      </c>
      <c r="O29" s="12"/>
      <c r="P29" s="13">
        <f>SUM(H29,J29,L29,N29)</f>
        <v>0</v>
      </c>
      <c r="Q29" s="12"/>
      <c r="R29" s="12">
        <v>35</v>
      </c>
      <c r="S29" s="12"/>
      <c r="T29" s="12">
        <v>0</v>
      </c>
      <c r="U29" s="12"/>
      <c r="V29" s="12"/>
      <c r="W29" s="12">
        <v>0</v>
      </c>
      <c r="X29" s="12"/>
      <c r="Y29" s="55"/>
      <c r="Z29" s="12"/>
      <c r="AA29" s="12"/>
      <c r="AB29" s="12">
        <v>0</v>
      </c>
      <c r="AC29" s="12"/>
      <c r="AE29" s="12">
        <v>0</v>
      </c>
    </row>
    <row r="30" spans="1:31" s="2" customFormat="1" ht="4.5" customHeight="1" x14ac:dyDescent="0.3">
      <c r="F30" s="13"/>
      <c r="G30" s="12"/>
      <c r="H30" s="12"/>
      <c r="I30" s="12"/>
      <c r="J30" s="12"/>
      <c r="K30" s="12"/>
      <c r="L30" s="12"/>
      <c r="M30" s="12"/>
      <c r="N30" s="12"/>
      <c r="O30" s="12"/>
      <c r="P30" s="13"/>
      <c r="Q30" s="12"/>
      <c r="R30" s="12"/>
      <c r="S30" s="12"/>
      <c r="T30" s="12"/>
      <c r="U30" s="12"/>
      <c r="V30" s="12"/>
      <c r="W30" s="12"/>
      <c r="X30" s="12"/>
      <c r="Y30" s="55"/>
      <c r="Z30" s="12"/>
      <c r="AA30" s="12"/>
      <c r="AB30" s="12"/>
      <c r="AC30" s="12"/>
      <c r="AE30" s="12"/>
    </row>
    <row r="31" spans="1:31" s="2" customFormat="1" ht="14.5" x14ac:dyDescent="0.35">
      <c r="A31" s="153" t="s">
        <v>25</v>
      </c>
      <c r="B31" s="172"/>
      <c r="C31" s="172"/>
      <c r="D31" s="172"/>
      <c r="F31" s="13">
        <v>-418</v>
      </c>
      <c r="G31" s="12"/>
      <c r="H31" s="12">
        <v>-100</v>
      </c>
      <c r="I31" s="12"/>
      <c r="J31" s="12">
        <v>-101</v>
      </c>
      <c r="K31" s="12"/>
      <c r="L31" s="12">
        <v>-96</v>
      </c>
      <c r="M31" s="12"/>
      <c r="N31" s="12">
        <v>-95</v>
      </c>
      <c r="O31" s="12"/>
      <c r="P31" s="13">
        <f>SUM(H31,J31,L31,N31)</f>
        <v>-392</v>
      </c>
      <c r="Q31" s="12"/>
      <c r="R31" s="12">
        <v>-88</v>
      </c>
      <c r="S31" s="12"/>
      <c r="T31" s="12">
        <v>-87</v>
      </c>
      <c r="U31" s="12"/>
      <c r="V31" s="12"/>
      <c r="W31" s="12">
        <v>-29</v>
      </c>
      <c r="X31" s="12"/>
      <c r="Y31" s="55"/>
      <c r="Z31" s="12"/>
      <c r="AA31" s="12"/>
      <c r="AB31" s="12">
        <v>-226</v>
      </c>
      <c r="AC31" s="12"/>
      <c r="AE31" s="12">
        <v>-364</v>
      </c>
    </row>
    <row r="32" spans="1:31" s="2" customFormat="1" ht="4.5" customHeight="1" x14ac:dyDescent="0.3">
      <c r="F32" s="13"/>
      <c r="G32" s="12"/>
      <c r="H32" s="12"/>
      <c r="I32" s="12"/>
      <c r="J32" s="12"/>
      <c r="K32" s="12"/>
      <c r="L32" s="12"/>
      <c r="M32" s="12"/>
      <c r="N32" s="12"/>
      <c r="O32" s="12"/>
      <c r="P32" s="13"/>
      <c r="Q32" s="12"/>
      <c r="R32" s="12"/>
      <c r="S32" s="12"/>
      <c r="T32" s="12"/>
      <c r="U32" s="12"/>
      <c r="V32" s="12"/>
      <c r="W32" s="12"/>
      <c r="X32" s="12"/>
      <c r="Y32" s="55"/>
      <c r="Z32" s="12"/>
      <c r="AA32" s="12"/>
      <c r="AB32" s="12"/>
      <c r="AC32" s="12"/>
      <c r="AE32" s="12"/>
    </row>
    <row r="33" spans="1:31" s="2" customFormat="1" ht="15" thickBot="1" x14ac:dyDescent="0.4">
      <c r="A33" s="161" t="s">
        <v>26</v>
      </c>
      <c r="B33" s="171"/>
      <c r="C33" s="171"/>
      <c r="D33" s="171"/>
      <c r="F33" s="18">
        <f>SUM(F19:F31)</f>
        <v>-451</v>
      </c>
      <c r="G33" s="10"/>
      <c r="H33" s="17">
        <f>SUM(H19:H31)</f>
        <v>-417</v>
      </c>
      <c r="I33" s="10"/>
      <c r="J33" s="17">
        <f>SUM(J19:J31)</f>
        <v>-5318</v>
      </c>
      <c r="K33" s="10"/>
      <c r="L33" s="17">
        <f>SUM(L19:L31)</f>
        <v>337</v>
      </c>
      <c r="M33" s="10"/>
      <c r="N33" s="17">
        <f>SUM(N19:N31)</f>
        <v>129</v>
      </c>
      <c r="O33" s="10"/>
      <c r="P33" s="18">
        <f>SUM(H33,J33,L33,N33)</f>
        <v>-5269</v>
      </c>
      <c r="Q33" s="10"/>
      <c r="R33" s="17">
        <f>SUM(R19:R31)</f>
        <v>550</v>
      </c>
      <c r="S33" s="10"/>
      <c r="T33" s="17">
        <f>SUM(T19:T31)</f>
        <v>399</v>
      </c>
      <c r="U33" s="10"/>
      <c r="V33" s="10"/>
      <c r="W33" s="17">
        <f>SUM(W19:W31)</f>
        <v>80</v>
      </c>
      <c r="X33" s="10"/>
      <c r="Y33" s="54"/>
      <c r="Z33" s="10"/>
      <c r="AA33" s="10"/>
      <c r="AB33" s="17">
        <f>SUM(AB19:AB31)</f>
        <v>244</v>
      </c>
      <c r="AC33" s="10"/>
      <c r="AE33" s="17">
        <f>SUM(AE19:AE31)</f>
        <v>-339</v>
      </c>
    </row>
    <row r="34" spans="1:31" s="2" customFormat="1" ht="9.75" customHeight="1" x14ac:dyDescent="0.3">
      <c r="F34" s="13"/>
      <c r="G34" s="12"/>
      <c r="H34" s="12"/>
      <c r="I34" s="12"/>
      <c r="J34" s="12"/>
      <c r="K34" s="12"/>
      <c r="L34" s="12"/>
      <c r="M34" s="12"/>
      <c r="N34" s="12"/>
      <c r="O34" s="12"/>
      <c r="P34" s="13"/>
      <c r="Q34" s="12"/>
      <c r="R34" s="12"/>
      <c r="S34" s="12"/>
      <c r="T34" s="12"/>
      <c r="U34" s="12"/>
      <c r="V34" s="12"/>
      <c r="W34" s="12"/>
      <c r="X34" s="12"/>
      <c r="Y34" s="55"/>
      <c r="Z34" s="12"/>
      <c r="AA34" s="12"/>
      <c r="AB34" s="12"/>
      <c r="AC34" s="12"/>
    </row>
    <row r="35" spans="1:31" s="2" customFormat="1" ht="14.5" x14ac:dyDescent="0.35">
      <c r="A35" s="161" t="s">
        <v>27</v>
      </c>
      <c r="B35" s="171"/>
      <c r="C35" s="171"/>
      <c r="D35" s="171"/>
      <c r="F35" s="13"/>
      <c r="G35" s="12"/>
      <c r="H35" s="12"/>
      <c r="I35" s="12"/>
      <c r="J35" s="12"/>
      <c r="K35" s="12"/>
      <c r="L35" s="12"/>
      <c r="M35" s="12"/>
      <c r="N35" s="12"/>
      <c r="O35" s="12"/>
      <c r="P35" s="13"/>
      <c r="Q35" s="12"/>
      <c r="R35" s="12"/>
      <c r="S35" s="12"/>
      <c r="T35" s="12"/>
      <c r="U35" s="12"/>
      <c r="V35" s="12"/>
      <c r="W35" s="12"/>
      <c r="X35" s="12"/>
      <c r="Y35" s="55"/>
      <c r="Z35" s="12"/>
      <c r="AA35" s="12"/>
      <c r="AB35" s="12"/>
      <c r="AC35" s="12"/>
    </row>
    <row r="36" spans="1:31" s="2" customFormat="1" ht="14.5" x14ac:dyDescent="0.35">
      <c r="A36" s="153" t="s">
        <v>28</v>
      </c>
      <c r="B36" s="172"/>
      <c r="C36" s="172"/>
      <c r="D36" s="172"/>
      <c r="F36" s="11">
        <v>-1284</v>
      </c>
      <c r="G36" s="10"/>
      <c r="H36" s="10">
        <v>-563</v>
      </c>
      <c r="I36" s="10"/>
      <c r="J36" s="10">
        <v>-5413</v>
      </c>
      <c r="K36" s="10"/>
      <c r="L36" s="10">
        <v>-4</v>
      </c>
      <c r="M36" s="10"/>
      <c r="N36" s="10">
        <v>-224</v>
      </c>
      <c r="O36" s="10"/>
      <c r="P36" s="11">
        <f>SUM(H36,J36,L36,N36)</f>
        <v>-6204</v>
      </c>
      <c r="Q36" s="10"/>
      <c r="R36" s="10">
        <v>152</v>
      </c>
      <c r="S36" s="10"/>
      <c r="T36" s="10">
        <v>57</v>
      </c>
      <c r="U36" s="10"/>
      <c r="V36" s="10"/>
      <c r="W36" s="10">
        <v>-244</v>
      </c>
      <c r="X36" s="10"/>
      <c r="Y36" s="54"/>
      <c r="Z36" s="10"/>
      <c r="AA36" s="10"/>
      <c r="AB36" s="10">
        <v>-13</v>
      </c>
      <c r="AC36" s="10"/>
      <c r="AE36" s="10">
        <v>-573</v>
      </c>
    </row>
    <row r="37" spans="1:31" s="2" customFormat="1" ht="4.5" customHeight="1" x14ac:dyDescent="0.3">
      <c r="F37" s="13"/>
      <c r="G37" s="12"/>
      <c r="H37" s="12"/>
      <c r="I37" s="12"/>
      <c r="J37" s="12"/>
      <c r="K37" s="12"/>
      <c r="L37" s="12"/>
      <c r="M37" s="12"/>
      <c r="N37" s="12"/>
      <c r="O37" s="12"/>
      <c r="P37" s="13"/>
      <c r="Q37" s="12"/>
      <c r="R37" s="12"/>
      <c r="S37" s="12"/>
      <c r="T37" s="12"/>
      <c r="U37" s="12"/>
      <c r="V37" s="12"/>
      <c r="W37" s="12"/>
      <c r="X37" s="12"/>
      <c r="Y37" s="55"/>
      <c r="Z37" s="12"/>
      <c r="AA37" s="12"/>
      <c r="AB37" s="12"/>
      <c r="AC37" s="12"/>
      <c r="AE37" s="12"/>
    </row>
    <row r="38" spans="1:31" s="2" customFormat="1" ht="14.5" x14ac:dyDescent="0.35">
      <c r="A38" s="153" t="s">
        <v>29</v>
      </c>
      <c r="B38" s="172"/>
      <c r="C38" s="172"/>
      <c r="D38" s="172"/>
      <c r="F38" s="13">
        <v>676</v>
      </c>
      <c r="G38" s="12"/>
      <c r="H38" s="12">
        <v>9</v>
      </c>
      <c r="I38" s="12"/>
      <c r="J38" s="12">
        <v>0</v>
      </c>
      <c r="K38" s="12"/>
      <c r="L38" s="12">
        <v>5</v>
      </c>
      <c r="M38" s="12"/>
      <c r="N38" s="12">
        <v>0</v>
      </c>
      <c r="O38" s="12"/>
      <c r="P38" s="13">
        <f>SUM(H38,J38,L38,N38)</f>
        <v>14</v>
      </c>
      <c r="Q38" s="12"/>
      <c r="R38" s="12">
        <v>0</v>
      </c>
      <c r="S38" s="12"/>
      <c r="T38" s="12">
        <v>0</v>
      </c>
      <c r="U38" s="12"/>
      <c r="V38" s="12"/>
      <c r="W38" s="12">
        <v>0</v>
      </c>
      <c r="X38" s="12"/>
      <c r="Y38" s="55"/>
      <c r="Z38" s="12"/>
      <c r="AA38" s="12"/>
      <c r="AB38" s="12">
        <v>0</v>
      </c>
      <c r="AC38" s="12"/>
      <c r="AE38" s="12">
        <v>0</v>
      </c>
    </row>
    <row r="39" spans="1:31" s="2" customFormat="1" ht="4.5" customHeight="1" x14ac:dyDescent="0.3">
      <c r="F39" s="13"/>
      <c r="G39" s="12"/>
      <c r="H39" s="12"/>
      <c r="I39" s="12"/>
      <c r="J39" s="12"/>
      <c r="K39" s="12"/>
      <c r="L39" s="12"/>
      <c r="M39" s="12"/>
      <c r="N39" s="12"/>
      <c r="O39" s="12"/>
      <c r="P39" s="13"/>
      <c r="Q39" s="12"/>
      <c r="R39" s="12"/>
      <c r="S39" s="12"/>
      <c r="T39" s="12"/>
      <c r="U39" s="12"/>
      <c r="V39" s="12"/>
      <c r="W39" s="12"/>
      <c r="X39" s="12"/>
      <c r="Y39" s="55"/>
      <c r="Z39" s="12"/>
      <c r="AA39" s="12"/>
      <c r="AB39" s="12"/>
      <c r="AC39" s="12"/>
      <c r="AE39" s="12"/>
    </row>
    <row r="40" spans="1:31" s="2" customFormat="1" ht="15" thickBot="1" x14ac:dyDescent="0.4">
      <c r="A40" s="153" t="s">
        <v>30</v>
      </c>
      <c r="B40" s="172"/>
      <c r="C40" s="172"/>
      <c r="D40" s="172"/>
      <c r="F40" s="18">
        <f>SUM(F36:F38)</f>
        <v>-608</v>
      </c>
      <c r="G40" s="10"/>
      <c r="H40" s="17">
        <f>SUM(H36:H38)</f>
        <v>-554</v>
      </c>
      <c r="I40" s="10"/>
      <c r="J40" s="17">
        <f>SUM(J36:J38)</f>
        <v>-5413</v>
      </c>
      <c r="K40" s="10"/>
      <c r="L40" s="17">
        <f>SUM(L36:L38)</f>
        <v>1</v>
      </c>
      <c r="M40" s="10"/>
      <c r="N40" s="17">
        <f>SUM(N36:N38)</f>
        <v>-224</v>
      </c>
      <c r="O40" s="10"/>
      <c r="P40" s="18">
        <f>SUM(P36:P38)</f>
        <v>-6190</v>
      </c>
      <c r="Q40" s="10"/>
      <c r="R40" s="17">
        <f>SUM(R36:R38)</f>
        <v>152</v>
      </c>
      <c r="S40" s="10"/>
      <c r="T40" s="17">
        <f>SUM(T36:T38)</f>
        <v>57</v>
      </c>
      <c r="U40" s="10"/>
      <c r="V40" s="10"/>
      <c r="W40" s="17">
        <f>+W36+W38</f>
        <v>-244</v>
      </c>
      <c r="X40" s="10"/>
      <c r="Y40" s="54"/>
      <c r="Z40" s="10"/>
      <c r="AA40" s="10"/>
      <c r="AB40" s="17">
        <f>+AB36+AB38</f>
        <v>-13</v>
      </c>
      <c r="AC40" s="10"/>
      <c r="AE40" s="17">
        <f>+AE36+AE38</f>
        <v>-573</v>
      </c>
    </row>
    <row r="41" spans="1:31" s="2" customFormat="1" x14ac:dyDescent="0.3">
      <c r="F41" s="13"/>
      <c r="G41" s="12"/>
      <c r="H41" s="12"/>
      <c r="I41" s="12"/>
      <c r="J41" s="12"/>
      <c r="K41" s="12"/>
      <c r="L41" s="12"/>
      <c r="M41" s="12"/>
      <c r="N41" s="12"/>
      <c r="O41" s="12"/>
      <c r="P41" s="13"/>
      <c r="Q41" s="12"/>
      <c r="R41" s="12"/>
      <c r="S41" s="12"/>
      <c r="T41" s="12"/>
      <c r="U41" s="12"/>
      <c r="V41" s="12"/>
      <c r="W41" s="12"/>
      <c r="X41" s="12"/>
      <c r="Y41" s="55"/>
      <c r="Z41" s="12"/>
      <c r="AA41" s="12"/>
      <c r="AB41" s="12"/>
      <c r="AC41" s="12"/>
      <c r="AE41" s="12"/>
    </row>
    <row r="42" spans="1:31" s="2" customFormat="1" ht="32.25" customHeight="1" x14ac:dyDescent="0.35">
      <c r="A42" s="152" t="s">
        <v>31</v>
      </c>
      <c r="B42" s="175"/>
      <c r="C42" s="175"/>
      <c r="D42" s="175"/>
      <c r="E42" s="19"/>
      <c r="F42" s="13"/>
      <c r="G42" s="20"/>
      <c r="H42" s="12"/>
      <c r="I42" s="12"/>
      <c r="J42" s="12"/>
      <c r="K42" s="12"/>
      <c r="L42" s="12"/>
      <c r="M42" s="12"/>
      <c r="N42" s="12"/>
      <c r="O42" s="12"/>
      <c r="P42" s="13"/>
      <c r="Q42" s="20"/>
      <c r="R42" s="12"/>
      <c r="S42" s="12"/>
      <c r="T42" s="12"/>
      <c r="U42" s="12"/>
      <c r="V42" s="12"/>
      <c r="W42" s="12"/>
      <c r="X42" s="12"/>
      <c r="Y42" s="55"/>
      <c r="Z42" s="12"/>
      <c r="AA42" s="12"/>
      <c r="AB42" s="12"/>
      <c r="AC42" s="12"/>
      <c r="AE42" s="12"/>
    </row>
    <row r="43" spans="1:31" s="2" customFormat="1" ht="4.5" customHeight="1" x14ac:dyDescent="0.3">
      <c r="F43" s="13"/>
      <c r="G43" s="12"/>
      <c r="H43" s="12"/>
      <c r="I43" s="12"/>
      <c r="J43" s="12"/>
      <c r="K43" s="12"/>
      <c r="L43" s="12"/>
      <c r="M43" s="12"/>
      <c r="N43" s="12"/>
      <c r="O43" s="12"/>
      <c r="P43" s="13"/>
      <c r="Q43" s="12"/>
      <c r="R43" s="12"/>
      <c r="S43" s="12"/>
      <c r="T43" s="12"/>
      <c r="U43" s="12"/>
      <c r="V43" s="12"/>
      <c r="W43" s="12"/>
      <c r="X43" s="12"/>
      <c r="Y43" s="55"/>
      <c r="Z43" s="12"/>
      <c r="AA43" s="12"/>
      <c r="AB43" s="12"/>
      <c r="AC43" s="12"/>
      <c r="AE43" s="12"/>
    </row>
    <row r="44" spans="1:31" s="2" customFormat="1" ht="14.5" x14ac:dyDescent="0.35">
      <c r="A44" s="153" t="s">
        <v>32</v>
      </c>
      <c r="B44" s="172"/>
      <c r="C44" s="172"/>
      <c r="D44" s="172"/>
      <c r="F44" s="24">
        <v>-2.06</v>
      </c>
      <c r="G44" s="23"/>
      <c r="H44" s="23">
        <v>-0.88</v>
      </c>
      <c r="I44" s="23"/>
      <c r="J44" s="23">
        <v>-8.1199999999999992</v>
      </c>
      <c r="K44" s="23"/>
      <c r="L44" s="23">
        <v>-0.01</v>
      </c>
      <c r="M44" s="23"/>
      <c r="N44" s="23">
        <v>-0.33</v>
      </c>
      <c r="O44" s="23"/>
      <c r="P44" s="24">
        <v>-9.36</v>
      </c>
      <c r="Q44" s="23"/>
      <c r="R44" s="23">
        <v>0.22</v>
      </c>
      <c r="S44" s="23"/>
      <c r="T44" s="23">
        <v>0.08</v>
      </c>
      <c r="U44" s="23"/>
      <c r="V44" s="23"/>
      <c r="W44" s="23">
        <f>ROUND((W36/W50),2)</f>
        <v>-0.36</v>
      </c>
      <c r="X44" s="23"/>
      <c r="Y44" s="56"/>
      <c r="Z44" s="23"/>
      <c r="AA44" s="23"/>
      <c r="AB44" s="23">
        <f>ROUND((AB36/AB50),2)</f>
        <v>-0.01</v>
      </c>
      <c r="AC44" s="23"/>
      <c r="AE44" s="23">
        <f>+AE36/AE50</f>
        <v>-0.51902173913043481</v>
      </c>
    </row>
    <row r="45" spans="1:31" s="2" customFormat="1" ht="4.5" customHeight="1" x14ac:dyDescent="0.3">
      <c r="F45" s="24"/>
      <c r="G45" s="23"/>
      <c r="H45" s="23"/>
      <c r="I45" s="23"/>
      <c r="J45" s="23"/>
      <c r="K45" s="23"/>
      <c r="L45" s="23"/>
      <c r="M45" s="23"/>
      <c r="N45" s="23"/>
      <c r="O45" s="23"/>
      <c r="P45" s="24"/>
      <c r="Q45" s="23"/>
      <c r="R45" s="23"/>
      <c r="S45" s="23"/>
      <c r="T45" s="23"/>
      <c r="U45" s="23"/>
      <c r="V45" s="23"/>
      <c r="W45" s="23"/>
      <c r="X45" s="23"/>
      <c r="Y45" s="56"/>
      <c r="Z45" s="23"/>
      <c r="AA45" s="23"/>
      <c r="AB45" s="23"/>
      <c r="AC45" s="23"/>
      <c r="AE45" s="23"/>
    </row>
    <row r="46" spans="1:31" s="2" customFormat="1" ht="14.5" x14ac:dyDescent="0.35">
      <c r="A46" s="153" t="s">
        <v>33</v>
      </c>
      <c r="B46" s="172"/>
      <c r="C46" s="172"/>
      <c r="D46" s="172"/>
      <c r="F46" s="24">
        <v>1.04</v>
      </c>
      <c r="G46" s="23"/>
      <c r="H46" s="23">
        <v>0.01</v>
      </c>
      <c r="I46" s="23"/>
      <c r="J46" s="23">
        <v>0</v>
      </c>
      <c r="K46" s="23"/>
      <c r="L46" s="23">
        <v>0.01</v>
      </c>
      <c r="M46" s="23"/>
      <c r="N46" s="23">
        <v>0</v>
      </c>
      <c r="O46" s="23"/>
      <c r="P46" s="24">
        <v>0.02</v>
      </c>
      <c r="Q46" s="23"/>
      <c r="R46" s="23">
        <v>0</v>
      </c>
      <c r="S46" s="23"/>
      <c r="T46" s="23">
        <v>0</v>
      </c>
      <c r="U46" s="23"/>
      <c r="V46" s="23"/>
      <c r="W46" s="23">
        <f>+W38/W50</f>
        <v>0</v>
      </c>
      <c r="X46" s="23"/>
      <c r="Y46" s="56"/>
      <c r="Z46" s="23"/>
      <c r="AA46" s="23"/>
      <c r="AB46" s="23">
        <f>+AB38/AB50</f>
        <v>0</v>
      </c>
      <c r="AC46" s="23"/>
      <c r="AE46" s="23">
        <f>+AE38/AE50</f>
        <v>0</v>
      </c>
    </row>
    <row r="47" spans="1:31" s="2" customFormat="1" ht="4.5" customHeight="1" x14ac:dyDescent="0.3">
      <c r="F47" s="24"/>
      <c r="G47" s="23"/>
      <c r="H47" s="23"/>
      <c r="I47" s="23"/>
      <c r="J47" s="23"/>
      <c r="K47" s="23"/>
      <c r="L47" s="23"/>
      <c r="M47" s="23"/>
      <c r="N47" s="23"/>
      <c r="O47" s="23"/>
      <c r="P47" s="24"/>
      <c r="Q47" s="23"/>
      <c r="R47" s="23"/>
      <c r="S47" s="23"/>
      <c r="T47" s="23"/>
      <c r="U47" s="23"/>
      <c r="V47" s="23"/>
      <c r="W47" s="23"/>
      <c r="X47" s="23"/>
      <c r="Y47" s="56"/>
      <c r="Z47" s="23"/>
      <c r="AA47" s="23"/>
      <c r="AB47" s="23"/>
      <c r="AC47" s="23"/>
      <c r="AE47" s="23"/>
    </row>
    <row r="48" spans="1:31" s="2" customFormat="1" ht="14.5" x14ac:dyDescent="0.35">
      <c r="A48" s="153" t="s">
        <v>34</v>
      </c>
      <c r="B48" s="172"/>
      <c r="C48" s="172"/>
      <c r="D48" s="172"/>
      <c r="F48" s="24">
        <v>-1.02</v>
      </c>
      <c r="G48" s="23"/>
      <c r="H48" s="23">
        <v>-0.87</v>
      </c>
      <c r="I48" s="23"/>
      <c r="J48" s="23">
        <v>-8.1199999999999992</v>
      </c>
      <c r="K48" s="23"/>
      <c r="L48" s="23">
        <v>0</v>
      </c>
      <c r="M48" s="23"/>
      <c r="N48" s="23">
        <v>-0.33</v>
      </c>
      <c r="O48" s="23"/>
      <c r="P48" s="24">
        <v>-9.34</v>
      </c>
      <c r="Q48" s="23"/>
      <c r="R48" s="23">
        <v>0.22</v>
      </c>
      <c r="S48" s="23"/>
      <c r="T48" s="23">
        <v>0.08</v>
      </c>
      <c r="U48" s="23"/>
      <c r="V48" s="23"/>
      <c r="W48" s="23">
        <f>ROUND((W40/W50),2)</f>
        <v>-0.36</v>
      </c>
      <c r="X48" s="23"/>
      <c r="Y48" s="56"/>
      <c r="Z48" s="23"/>
      <c r="AA48" s="23"/>
      <c r="AB48" s="23">
        <f>ROUND((AB40/AB50),2)</f>
        <v>-0.01</v>
      </c>
      <c r="AC48" s="23"/>
      <c r="AE48" s="23">
        <f>+AE40/AE50</f>
        <v>-0.51902173913043481</v>
      </c>
    </row>
    <row r="49" spans="1:31" s="2" customFormat="1" x14ac:dyDescent="0.3">
      <c r="F49" s="13"/>
      <c r="G49" s="12"/>
      <c r="H49" s="12"/>
      <c r="I49" s="12"/>
      <c r="J49" s="12"/>
      <c r="K49" s="12"/>
      <c r="L49" s="12"/>
      <c r="M49" s="12"/>
      <c r="N49" s="12"/>
      <c r="O49" s="12"/>
      <c r="P49" s="13"/>
      <c r="Q49" s="12"/>
      <c r="R49" s="12"/>
      <c r="S49" s="12"/>
      <c r="T49" s="12"/>
      <c r="U49" s="12"/>
      <c r="V49" s="12"/>
      <c r="W49" s="12"/>
      <c r="X49" s="12"/>
      <c r="Y49" s="55"/>
      <c r="Z49" s="12"/>
      <c r="AA49" s="12"/>
      <c r="AB49" s="12"/>
      <c r="AC49" s="12"/>
      <c r="AE49" s="12"/>
    </row>
    <row r="50" spans="1:31" s="2" customFormat="1" ht="32.25" customHeight="1" x14ac:dyDescent="0.35">
      <c r="A50" s="152" t="s">
        <v>35</v>
      </c>
      <c r="B50" s="175"/>
      <c r="C50" s="175"/>
      <c r="D50" s="175"/>
      <c r="F50" s="13">
        <v>652</v>
      </c>
      <c r="G50" s="12"/>
      <c r="H50" s="12">
        <v>654</v>
      </c>
      <c r="I50" s="12"/>
      <c r="J50" s="12">
        <v>667</v>
      </c>
      <c r="K50" s="12"/>
      <c r="L50" s="12">
        <v>670</v>
      </c>
      <c r="M50" s="12"/>
      <c r="N50" s="12">
        <v>669</v>
      </c>
      <c r="O50" s="12"/>
      <c r="P50" s="13">
        <v>664</v>
      </c>
      <c r="Q50" s="12"/>
      <c r="R50" s="12">
        <v>678</v>
      </c>
      <c r="S50" s="12"/>
      <c r="T50" s="12">
        <v>680</v>
      </c>
      <c r="U50" s="12"/>
      <c r="V50" s="12"/>
      <c r="W50" s="12">
        <v>675</v>
      </c>
      <c r="X50" s="12"/>
      <c r="Y50" s="55"/>
      <c r="Z50" s="12"/>
      <c r="AA50" s="12"/>
      <c r="AB50" s="12">
        <v>1098</v>
      </c>
      <c r="AC50" s="12"/>
      <c r="AE50" s="12">
        <v>1104</v>
      </c>
    </row>
    <row r="51" spans="1:31" s="2" customFormat="1" ht="7.5" customHeight="1" x14ac:dyDescent="0.3">
      <c r="F51" s="21"/>
      <c r="G51" s="12"/>
      <c r="H51" s="12"/>
      <c r="I51" s="12"/>
      <c r="J51" s="12"/>
      <c r="K51" s="12"/>
      <c r="L51" s="12"/>
      <c r="M51" s="12"/>
      <c r="N51" s="12"/>
      <c r="O51" s="12"/>
      <c r="P51" s="21"/>
      <c r="Q51" s="12"/>
      <c r="R51" s="12"/>
      <c r="S51" s="12"/>
      <c r="T51" s="12"/>
      <c r="U51" s="12"/>
      <c r="V51" s="12"/>
      <c r="W51" s="12"/>
      <c r="X51" s="12"/>
      <c r="Y51" s="55"/>
      <c r="Z51" s="12"/>
      <c r="AA51" s="12"/>
      <c r="AB51" s="12"/>
      <c r="AC51" s="12"/>
    </row>
    <row r="52" spans="1:31" s="2" customFormat="1" x14ac:dyDescent="0.3"/>
    <row r="53" spans="1:31" s="2" customFormat="1" x14ac:dyDescent="0.3"/>
    <row r="54" spans="1:31" s="22" customFormat="1" ht="11.5" x14ac:dyDescent="0.25">
      <c r="A54" s="22" t="s">
        <v>37</v>
      </c>
    </row>
    <row r="60" spans="1:31" s="27" customFormat="1" x14ac:dyDescent="0.3">
      <c r="W60" s="28"/>
      <c r="X60" s="28"/>
      <c r="Y60" s="28"/>
      <c r="AB60" s="28"/>
      <c r="AC60" s="28"/>
    </row>
    <row r="61" spans="1:31" x14ac:dyDescent="0.3">
      <c r="W61" s="12"/>
      <c r="X61" s="12"/>
      <c r="Y61" s="12"/>
      <c r="AB61" s="12"/>
      <c r="AC61" s="12"/>
    </row>
    <row r="62" spans="1:31" x14ac:dyDescent="0.3">
      <c r="W62" s="12"/>
      <c r="X62" s="12"/>
      <c r="Y62" s="12"/>
      <c r="AB62" s="12"/>
      <c r="AC62" s="12"/>
    </row>
    <row r="63" spans="1:31" x14ac:dyDescent="0.3">
      <c r="W63" s="12"/>
      <c r="X63" s="12"/>
      <c r="Y63" s="12"/>
      <c r="AB63" s="12"/>
      <c r="AC63" s="12"/>
    </row>
    <row r="64" spans="1:31" s="27" customFormat="1" x14ac:dyDescent="0.3">
      <c r="W64" s="28"/>
      <c r="X64" s="28"/>
      <c r="Y64" s="28"/>
      <c r="AB64" s="28"/>
      <c r="AC64" s="28"/>
    </row>
    <row r="65" spans="23:29" x14ac:dyDescent="0.3">
      <c r="W65" s="12"/>
      <c r="X65" s="12"/>
      <c r="Y65" s="12"/>
      <c r="AB65" s="12"/>
      <c r="AC65" s="12"/>
    </row>
    <row r="66" spans="23:29" x14ac:dyDescent="0.3">
      <c r="W66" s="12"/>
      <c r="X66" s="12"/>
      <c r="Y66" s="12"/>
      <c r="AB66" s="12"/>
      <c r="AC66" s="12"/>
    </row>
    <row r="67" spans="23:29" x14ac:dyDescent="0.3">
      <c r="W67" s="12"/>
      <c r="X67" s="12"/>
      <c r="Y67" s="12"/>
      <c r="AB67" s="12"/>
      <c r="AC67" s="12"/>
    </row>
    <row r="68" spans="23:29" x14ac:dyDescent="0.3">
      <c r="W68" s="12"/>
      <c r="X68" s="12"/>
      <c r="Y68" s="12"/>
      <c r="AB68" s="12"/>
      <c r="AC68" s="12"/>
    </row>
    <row r="69" spans="23:29" x14ac:dyDescent="0.3">
      <c r="W69" s="12"/>
      <c r="X69" s="12"/>
      <c r="Y69" s="12"/>
      <c r="AB69" s="12"/>
      <c r="AC69" s="12"/>
    </row>
  </sheetData>
  <mergeCells count="36">
    <mergeCell ref="T1:V1"/>
    <mergeCell ref="A3:F3"/>
    <mergeCell ref="AA7:AC7"/>
    <mergeCell ref="AA8:AC8"/>
    <mergeCell ref="AA1:AE1"/>
    <mergeCell ref="AA9:AC9"/>
    <mergeCell ref="F6:Y6"/>
    <mergeCell ref="V9:X9"/>
    <mergeCell ref="V7:X7"/>
    <mergeCell ref="V8:X8"/>
    <mergeCell ref="R8:T8"/>
    <mergeCell ref="Z6:AE6"/>
    <mergeCell ref="AE7:AE8"/>
    <mergeCell ref="A50:D50"/>
    <mergeCell ref="H8:N8"/>
    <mergeCell ref="A46:D46"/>
    <mergeCell ref="A48:D48"/>
    <mergeCell ref="A15:C15"/>
    <mergeCell ref="A36:D36"/>
    <mergeCell ref="A38:D38"/>
    <mergeCell ref="A40:D40"/>
    <mergeCell ref="A44:D44"/>
    <mergeCell ref="A25:D25"/>
    <mergeCell ref="A23:D23"/>
    <mergeCell ref="A21:D21"/>
    <mergeCell ref="A19:D19"/>
    <mergeCell ref="A42:D42"/>
    <mergeCell ref="A29:D29"/>
    <mergeCell ref="A31:D31"/>
    <mergeCell ref="A33:D33"/>
    <mergeCell ref="A35:D35"/>
    <mergeCell ref="A17:C17"/>
    <mergeCell ref="A27:D27"/>
    <mergeCell ref="A2:E2"/>
    <mergeCell ref="A11:C11"/>
    <mergeCell ref="A13:C13"/>
  </mergeCells>
  <pageMargins left="0.7" right="0.7" top="0.75" bottom="0.75" header="0.3" footer="0.3"/>
  <pageSetup scale="71" orientation="landscape" r:id="rId1"/>
  <customProperties>
    <customPr name="SheetOption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BE87-C516-4FE1-8621-AA094C3A1764}">
  <sheetPr>
    <pageSetUpPr fitToPage="1"/>
  </sheetPr>
  <dimension ref="A1:AJ84"/>
  <sheetViews>
    <sheetView view="pageBreakPreview" topLeftCell="A24" zoomScaleNormal="96" zoomScaleSheetLayoutView="100" workbookViewId="0">
      <selection activeCell="AL41" sqref="AL41"/>
    </sheetView>
  </sheetViews>
  <sheetFormatPr defaultColWidth="9.1796875" defaultRowHeight="14" outlineLevelCol="1" x14ac:dyDescent="0.3"/>
  <cols>
    <col min="1" max="1" width="10.7265625" style="82" bestFit="1" customWidth="1"/>
    <col min="2" max="4" width="11.7265625" style="82" customWidth="1"/>
    <col min="5" max="5" width="1.1796875" style="82" customWidth="1"/>
    <col min="6" max="6" width="12.7265625" style="82" bestFit="1" customWidth="1"/>
    <col min="7" max="7" width="1.1796875" style="82" customWidth="1"/>
    <col min="8" max="8" width="11.54296875" style="82" bestFit="1" customWidth="1"/>
    <col min="9" max="9" width="0.81640625" style="82" customWidth="1"/>
    <col min="10" max="10" width="11.54296875" style="82" bestFit="1" customWidth="1"/>
    <col min="11" max="11" width="0.81640625" style="82" customWidth="1"/>
    <col min="12" max="12" width="11.54296875" style="82" bestFit="1" customWidth="1"/>
    <col min="13" max="13" width="0.81640625" style="82" customWidth="1"/>
    <col min="14" max="14" width="11.54296875" style="82" bestFit="1" customWidth="1"/>
    <col min="15" max="15" width="0.81640625" style="82" customWidth="1"/>
    <col min="16" max="16" width="12.7265625" style="82" bestFit="1" customWidth="1"/>
    <col min="17" max="17" width="1.1796875" style="82" customWidth="1"/>
    <col min="18" max="18" width="11.54296875" style="82" bestFit="1" customWidth="1"/>
    <col min="19" max="19" width="0.81640625" style="82" customWidth="1"/>
    <col min="20" max="20" width="11.54296875" style="82" bestFit="1" customWidth="1"/>
    <col min="21" max="21" width="0.81640625" style="82" customWidth="1"/>
    <col min="22" max="22" width="2.7265625" style="82" customWidth="1"/>
    <col min="23" max="23" width="11.54296875" style="82" bestFit="1" customWidth="1"/>
    <col min="24" max="24" width="2.7265625" style="82" customWidth="1"/>
    <col min="25" max="25" width="0.54296875" style="82" customWidth="1"/>
    <col min="26" max="26" width="0.453125" style="82" customWidth="1"/>
    <col min="27" max="27" width="2.7265625" style="82" customWidth="1"/>
    <col min="28" max="28" width="11.54296875" style="82" bestFit="1" customWidth="1"/>
    <col min="29" max="29" width="2.7265625" style="82" customWidth="1"/>
    <col min="30" max="30" width="0.81640625" style="82" customWidth="1" outlineLevel="1"/>
    <col min="31" max="31" width="14.7265625" style="82" customWidth="1" outlineLevel="1"/>
    <col min="32" max="32" width="0.81640625" style="82" customWidth="1" outlineLevel="1"/>
    <col min="33" max="33" width="11.7265625" style="82" customWidth="1" outlineLevel="1"/>
    <col min="34" max="34" width="0.81640625" style="82" customWidth="1" outlineLevel="1"/>
    <col min="35" max="35" width="14.453125" style="82" customWidth="1" outlineLevel="1"/>
    <col min="36" max="16384" width="9.1796875" style="82"/>
  </cols>
  <sheetData>
    <row r="1" spans="1:35" ht="21" x14ac:dyDescent="0.5">
      <c r="A1" s="60" t="s">
        <v>1</v>
      </c>
      <c r="B1" s="61"/>
      <c r="C1" s="61"/>
      <c r="D1" s="61"/>
      <c r="E1" s="61"/>
      <c r="F1" s="1"/>
      <c r="G1" s="1"/>
      <c r="H1" s="1"/>
      <c r="I1" s="1"/>
      <c r="J1" s="1"/>
      <c r="K1" s="1"/>
      <c r="L1" s="1"/>
      <c r="M1" s="1"/>
      <c r="N1" s="1"/>
      <c r="O1" s="1"/>
      <c r="P1" s="1"/>
      <c r="Q1" s="1"/>
      <c r="R1" s="1"/>
      <c r="S1" s="1"/>
      <c r="T1" s="1"/>
      <c r="U1" s="1"/>
      <c r="V1" s="1"/>
      <c r="W1" s="1"/>
      <c r="X1" s="134" t="s">
        <v>38</v>
      </c>
      <c r="Y1" s="185"/>
      <c r="Z1" s="185"/>
      <c r="AA1" s="184"/>
      <c r="AB1" s="184"/>
      <c r="AC1" s="184"/>
      <c r="AD1" s="184"/>
      <c r="AE1" s="184"/>
      <c r="AF1" s="136"/>
      <c r="AG1" s="136"/>
      <c r="AH1" s="136"/>
      <c r="AI1" s="136"/>
    </row>
    <row r="2" spans="1:35" ht="16" x14ac:dyDescent="0.4">
      <c r="A2" s="156" t="s">
        <v>39</v>
      </c>
      <c r="B2" s="174"/>
      <c r="C2" s="174"/>
      <c r="D2" s="174"/>
      <c r="E2" s="174"/>
      <c r="F2" s="136"/>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s="83" customFormat="1" ht="16" x14ac:dyDescent="0.4">
      <c r="A3" s="156" t="s">
        <v>4</v>
      </c>
      <c r="B3" s="174"/>
      <c r="C3" s="174"/>
      <c r="D3" s="174"/>
      <c r="E3" s="174"/>
      <c r="F3" s="136"/>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s="83" customForma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s="83" customFormat="1" ht="16" x14ac:dyDescent="0.4">
      <c r="A5" s="25"/>
      <c r="B5" s="26"/>
      <c r="C5" s="26"/>
      <c r="D5" s="26"/>
      <c r="E5" s="2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s="83" customFormat="1" x14ac:dyDescent="0.3">
      <c r="A6" s="2"/>
      <c r="B6" s="2"/>
      <c r="C6" s="2"/>
      <c r="D6" s="2"/>
      <c r="E6" s="2"/>
      <c r="F6" s="137" t="s">
        <v>40</v>
      </c>
      <c r="G6" s="138"/>
      <c r="H6" s="138"/>
      <c r="I6" s="138"/>
      <c r="J6" s="138"/>
      <c r="K6" s="138"/>
      <c r="L6" s="138"/>
      <c r="M6" s="138"/>
      <c r="N6" s="138"/>
      <c r="O6" s="138"/>
      <c r="P6" s="138"/>
      <c r="Q6" s="138"/>
      <c r="R6" s="138"/>
      <c r="S6" s="138"/>
      <c r="T6" s="138"/>
      <c r="U6" s="138"/>
      <c r="V6" s="138"/>
      <c r="W6" s="138"/>
      <c r="X6" s="138"/>
      <c r="Y6" s="190"/>
      <c r="Z6" s="57"/>
      <c r="AA6" s="138" t="s">
        <v>6</v>
      </c>
      <c r="AB6" s="138"/>
      <c r="AC6" s="145"/>
      <c r="AD6" s="2"/>
      <c r="AE6" s="59" t="s">
        <v>41</v>
      </c>
      <c r="AF6" s="2"/>
      <c r="AG6" s="119" t="s">
        <v>6</v>
      </c>
      <c r="AH6" s="2"/>
      <c r="AI6" s="3" t="s">
        <v>41</v>
      </c>
    </row>
    <row r="7" spans="1:35" s="83" customFormat="1" ht="14.5" x14ac:dyDescent="0.35">
      <c r="A7" s="2"/>
      <c r="B7" s="2"/>
      <c r="C7" s="2"/>
      <c r="D7" s="2"/>
      <c r="E7" s="2"/>
      <c r="F7" s="4" t="s">
        <v>7</v>
      </c>
      <c r="G7" s="2"/>
      <c r="H7" s="2"/>
      <c r="I7" s="2"/>
      <c r="J7" s="2"/>
      <c r="K7" s="2"/>
      <c r="L7" s="2"/>
      <c r="M7" s="2"/>
      <c r="N7" s="2"/>
      <c r="O7" s="2"/>
      <c r="P7" s="4" t="s">
        <v>7</v>
      </c>
      <c r="Q7" s="2"/>
      <c r="R7" s="2"/>
      <c r="S7" s="2"/>
      <c r="T7" s="2"/>
      <c r="U7" s="2"/>
      <c r="V7" s="141" t="s">
        <v>8</v>
      </c>
      <c r="W7" s="183"/>
      <c r="X7" s="183"/>
      <c r="Y7" s="50"/>
      <c r="Z7" s="2"/>
      <c r="AA7" s="147" t="s">
        <v>8</v>
      </c>
      <c r="AB7" s="178"/>
      <c r="AC7" s="178"/>
      <c r="AD7" s="2"/>
      <c r="AE7" s="59" t="s">
        <v>9</v>
      </c>
      <c r="AF7" s="2"/>
      <c r="AG7" s="129" t="s">
        <v>11</v>
      </c>
      <c r="AH7" s="2"/>
      <c r="AI7" s="4" t="s">
        <v>7</v>
      </c>
    </row>
    <row r="8" spans="1:35" s="83" customFormat="1" ht="14.5" x14ac:dyDescent="0.35">
      <c r="A8" s="2"/>
      <c r="B8" s="2"/>
      <c r="C8" s="2"/>
      <c r="D8" s="2"/>
      <c r="E8" s="2"/>
      <c r="F8" s="4" t="s">
        <v>10</v>
      </c>
      <c r="G8" s="2"/>
      <c r="H8" s="141" t="s">
        <v>11</v>
      </c>
      <c r="I8" s="176"/>
      <c r="J8" s="176"/>
      <c r="K8" s="176"/>
      <c r="L8" s="176"/>
      <c r="M8" s="176"/>
      <c r="N8" s="176"/>
      <c r="O8" s="2"/>
      <c r="P8" s="4" t="s">
        <v>10</v>
      </c>
      <c r="Q8" s="2"/>
      <c r="R8" s="150" t="s">
        <v>11</v>
      </c>
      <c r="S8" s="150"/>
      <c r="T8" s="150"/>
      <c r="U8" s="48"/>
      <c r="V8" s="150" t="s">
        <v>12</v>
      </c>
      <c r="W8" s="150"/>
      <c r="X8" s="150"/>
      <c r="Y8" s="51"/>
      <c r="Z8" s="48"/>
      <c r="AA8" s="150" t="s">
        <v>12</v>
      </c>
      <c r="AB8" s="150"/>
      <c r="AC8" s="150"/>
      <c r="AD8" s="65"/>
      <c r="AE8" s="58" t="s">
        <v>10</v>
      </c>
      <c r="AF8" s="65"/>
      <c r="AG8" s="130"/>
      <c r="AH8" s="2"/>
      <c r="AI8" s="4" t="s">
        <v>10</v>
      </c>
    </row>
    <row r="9" spans="1:35" s="84" customFormat="1" ht="13.5" customHeight="1" x14ac:dyDescent="0.35">
      <c r="A9" s="5"/>
      <c r="B9" s="5"/>
      <c r="C9" s="5"/>
      <c r="D9" s="5"/>
      <c r="E9" s="5"/>
      <c r="F9" s="8">
        <v>45291</v>
      </c>
      <c r="G9" s="5"/>
      <c r="H9" s="6">
        <v>45382</v>
      </c>
      <c r="I9" s="7"/>
      <c r="J9" s="7">
        <v>45473</v>
      </c>
      <c r="K9" s="7"/>
      <c r="L9" s="7">
        <v>45565</v>
      </c>
      <c r="M9" s="7"/>
      <c r="N9" s="7">
        <v>45657</v>
      </c>
      <c r="O9" s="7"/>
      <c r="P9" s="8">
        <v>45657</v>
      </c>
      <c r="Q9" s="5"/>
      <c r="R9" s="6">
        <v>45747</v>
      </c>
      <c r="S9" s="7"/>
      <c r="T9" s="7">
        <v>45838</v>
      </c>
      <c r="U9" s="7"/>
      <c r="V9" s="142" t="s">
        <v>13</v>
      </c>
      <c r="W9" s="177"/>
      <c r="X9" s="177"/>
      <c r="Y9" s="52"/>
      <c r="Z9" s="7"/>
      <c r="AA9" s="142" t="s">
        <v>14</v>
      </c>
      <c r="AB9" s="177"/>
      <c r="AC9" s="177"/>
      <c r="AD9" s="66"/>
      <c r="AE9" s="8">
        <v>45930</v>
      </c>
      <c r="AF9" s="64"/>
      <c r="AG9" s="7">
        <v>46022</v>
      </c>
      <c r="AH9" s="64"/>
      <c r="AI9" s="8">
        <v>46022</v>
      </c>
    </row>
    <row r="10" spans="1:35" s="83" customFormat="1" ht="4.5" customHeight="1" x14ac:dyDescent="0.3">
      <c r="A10" s="2"/>
      <c r="B10" s="2"/>
      <c r="C10" s="2"/>
      <c r="D10" s="2"/>
      <c r="E10" s="2"/>
      <c r="F10" s="9"/>
      <c r="G10" s="2"/>
      <c r="H10" s="2"/>
      <c r="I10" s="2"/>
      <c r="J10" s="2"/>
      <c r="K10" s="2"/>
      <c r="L10" s="2"/>
      <c r="M10" s="2"/>
      <c r="N10" s="2"/>
      <c r="O10" s="2"/>
      <c r="P10" s="9"/>
      <c r="Q10" s="2"/>
      <c r="R10" s="2"/>
      <c r="S10" s="2"/>
      <c r="T10" s="2"/>
      <c r="U10" s="2"/>
      <c r="V10" s="2"/>
      <c r="W10" s="2"/>
      <c r="X10" s="2"/>
      <c r="Y10" s="53"/>
      <c r="Z10" s="2"/>
      <c r="AA10" s="2"/>
      <c r="AB10" s="2"/>
      <c r="AC10" s="2"/>
      <c r="AD10" s="2"/>
      <c r="AE10" s="2"/>
      <c r="AF10" s="2"/>
      <c r="AG10" s="2"/>
      <c r="AH10" s="2"/>
      <c r="AI10" s="9"/>
    </row>
    <row r="11" spans="1:35" s="83" customFormat="1" ht="14.5" x14ac:dyDescent="0.35">
      <c r="A11" s="153" t="s">
        <v>15</v>
      </c>
      <c r="B11" s="172"/>
      <c r="C11" s="172"/>
      <c r="D11" s="2"/>
      <c r="E11" s="2"/>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c r="AD11" s="10"/>
      <c r="AE11" s="10">
        <f>+AB11+W11</f>
        <v>1944</v>
      </c>
      <c r="AF11" s="10"/>
      <c r="AG11" s="10">
        <f>+'Sch. 1'!AE11</f>
        <v>2523</v>
      </c>
      <c r="AH11" s="10"/>
      <c r="AI11" s="11">
        <f>+AG11+AE11+T11+R11</f>
        <v>9132</v>
      </c>
    </row>
    <row r="12" spans="1:35" s="83" customFormat="1" ht="4.5" customHeight="1" x14ac:dyDescent="0.3">
      <c r="A12" s="2"/>
      <c r="B12" s="2"/>
      <c r="C12" s="2"/>
      <c r="D12" s="2"/>
      <c r="E12" s="2"/>
      <c r="F12" s="13"/>
      <c r="G12" s="12"/>
      <c r="H12" s="12"/>
      <c r="I12" s="12"/>
      <c r="J12" s="12"/>
      <c r="K12" s="12"/>
      <c r="L12" s="12"/>
      <c r="M12" s="12"/>
      <c r="N12" s="12"/>
      <c r="O12" s="12"/>
      <c r="P12" s="13"/>
      <c r="Q12" s="12"/>
      <c r="R12" s="12"/>
      <c r="S12" s="12"/>
      <c r="T12" s="12"/>
      <c r="U12" s="12"/>
      <c r="V12" s="12"/>
      <c r="W12" s="12"/>
      <c r="X12" s="12"/>
      <c r="Y12" s="55"/>
      <c r="Z12" s="12"/>
      <c r="AA12" s="12"/>
      <c r="AB12" s="12"/>
      <c r="AC12" s="12"/>
      <c r="AD12" s="12"/>
      <c r="AE12" s="12"/>
      <c r="AF12" s="12"/>
      <c r="AG12" s="12"/>
      <c r="AH12" s="12"/>
      <c r="AI12" s="13"/>
    </row>
    <row r="13" spans="1:35" s="83" customFormat="1" ht="14.5" x14ac:dyDescent="0.35">
      <c r="A13" s="153" t="s">
        <v>16</v>
      </c>
      <c r="B13" s="172"/>
      <c r="C13" s="172"/>
      <c r="D13" s="2"/>
      <c r="E13" s="2"/>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c r="AD13" s="12"/>
      <c r="AE13" s="12">
        <f>+AB13+W13</f>
        <v>3427</v>
      </c>
      <c r="AF13" s="12"/>
      <c r="AG13" s="12">
        <f>+'Sch. 1'!AE13</f>
        <v>3402</v>
      </c>
      <c r="AH13" s="12"/>
      <c r="AI13" s="13">
        <f>+AG13+AE13+T13+R13</f>
        <v>13671</v>
      </c>
    </row>
    <row r="14" spans="1:35" s="83" customFormat="1" ht="4.5" customHeight="1" x14ac:dyDescent="0.3">
      <c r="A14" s="2"/>
      <c r="B14" s="2"/>
      <c r="C14" s="2"/>
      <c r="D14" s="2"/>
      <c r="E14" s="2"/>
      <c r="F14" s="13"/>
      <c r="G14" s="12"/>
      <c r="H14" s="12"/>
      <c r="I14" s="12"/>
      <c r="J14" s="12"/>
      <c r="K14" s="12"/>
      <c r="L14" s="12"/>
      <c r="M14" s="12"/>
      <c r="N14" s="12"/>
      <c r="O14" s="12"/>
      <c r="P14" s="13"/>
      <c r="Q14" s="12"/>
      <c r="R14" s="12"/>
      <c r="S14" s="12"/>
      <c r="T14" s="12"/>
      <c r="U14" s="12"/>
      <c r="V14" s="12"/>
      <c r="W14" s="12"/>
      <c r="X14" s="12"/>
      <c r="Y14" s="55"/>
      <c r="Z14" s="12"/>
      <c r="AA14" s="12"/>
      <c r="AB14" s="12"/>
      <c r="AC14" s="12"/>
      <c r="AD14" s="12"/>
      <c r="AE14" s="12"/>
      <c r="AF14" s="12"/>
      <c r="AG14" s="12"/>
      <c r="AH14" s="12"/>
      <c r="AI14" s="13"/>
    </row>
    <row r="15" spans="1:35" s="83" customFormat="1" ht="14.5" x14ac:dyDescent="0.35">
      <c r="A15" s="153" t="s">
        <v>17</v>
      </c>
      <c r="B15" s="172"/>
      <c r="C15" s="172"/>
      <c r="D15" s="2"/>
      <c r="E15" s="2"/>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c r="AD15" s="12"/>
      <c r="AE15" s="12">
        <f>+AB15+W15</f>
        <v>112</v>
      </c>
      <c r="AF15" s="12"/>
      <c r="AG15" s="12">
        <f>+'Sch. 1'!AE15</f>
        <v>115</v>
      </c>
      <c r="AH15" s="12"/>
      <c r="AI15" s="13">
        <f>+AG15+AE15+T15+R15</f>
        <v>629</v>
      </c>
    </row>
    <row r="16" spans="1:35" s="83" customFormat="1" ht="4.5" customHeight="1" x14ac:dyDescent="0.3">
      <c r="A16" s="2"/>
      <c r="B16" s="2"/>
      <c r="C16" s="2"/>
      <c r="D16" s="2"/>
      <c r="E16" s="2"/>
      <c r="F16" s="13"/>
      <c r="G16" s="12"/>
      <c r="H16" s="12"/>
      <c r="I16" s="12"/>
      <c r="J16" s="12"/>
      <c r="K16" s="12"/>
      <c r="L16" s="12"/>
      <c r="M16" s="12"/>
      <c r="N16" s="12"/>
      <c r="O16" s="12"/>
      <c r="P16" s="13"/>
      <c r="Q16" s="12"/>
      <c r="R16" s="12"/>
      <c r="S16" s="12"/>
      <c r="T16" s="12"/>
      <c r="U16" s="12"/>
      <c r="V16" s="12"/>
      <c r="W16" s="12"/>
      <c r="X16" s="12"/>
      <c r="Y16" s="55"/>
      <c r="Z16" s="12"/>
      <c r="AA16" s="12"/>
      <c r="AB16" s="12"/>
      <c r="AC16" s="12"/>
      <c r="AD16" s="12"/>
      <c r="AE16" s="12"/>
      <c r="AF16" s="12"/>
      <c r="AG16" s="12"/>
      <c r="AH16" s="12"/>
      <c r="AI16" s="13"/>
    </row>
    <row r="17" spans="1:35" s="83" customFormat="1" ht="14.5" x14ac:dyDescent="0.35">
      <c r="A17" s="153" t="s">
        <v>18</v>
      </c>
      <c r="B17" s="172"/>
      <c r="C17" s="172"/>
      <c r="D17" s="2"/>
      <c r="E17" s="2"/>
      <c r="F17" s="13">
        <f>5832+F44</f>
        <v>6618</v>
      </c>
      <c r="G17" s="12"/>
      <c r="H17" s="12">
        <f>1079+H44</f>
        <v>1100</v>
      </c>
      <c r="I17" s="12"/>
      <c r="J17" s="12">
        <f>1149+J44</f>
        <v>1374</v>
      </c>
      <c r="K17" s="12"/>
      <c r="L17" s="12">
        <f>1234+L44</f>
        <v>1443</v>
      </c>
      <c r="M17" s="12"/>
      <c r="N17" s="12">
        <f>1490+N44</f>
        <v>2093</v>
      </c>
      <c r="O17" s="12"/>
      <c r="P17" s="13">
        <f>SUM(H17,J17,L17,N17)</f>
        <v>6010</v>
      </c>
      <c r="Q17" s="12"/>
      <c r="R17" s="12">
        <f>1134+R44</f>
        <v>1230</v>
      </c>
      <c r="S17" s="12"/>
      <c r="T17" s="12">
        <f>998+T44</f>
        <v>1393</v>
      </c>
      <c r="U17" s="12"/>
      <c r="V17" s="12"/>
      <c r="W17" s="12">
        <v>456</v>
      </c>
      <c r="X17" s="12"/>
      <c r="Y17" s="55"/>
      <c r="Z17" s="12"/>
      <c r="AA17" s="12"/>
      <c r="AB17" s="12">
        <v>775</v>
      </c>
      <c r="AC17" s="12"/>
      <c r="AD17" s="12"/>
      <c r="AE17" s="12">
        <f>+AB17+W17</f>
        <v>1231</v>
      </c>
      <c r="AF17" s="12"/>
      <c r="AG17" s="12">
        <f>+'Sch. 1'!AE17</f>
        <v>2108</v>
      </c>
      <c r="AH17" s="12"/>
      <c r="AI17" s="13">
        <f>+AG17+AE17+T17+R17</f>
        <v>5962</v>
      </c>
    </row>
    <row r="18" spans="1:35" s="83" customFormat="1" ht="4.5" customHeight="1" x14ac:dyDescent="0.3">
      <c r="A18" s="2"/>
      <c r="B18" s="2"/>
      <c r="C18" s="2"/>
      <c r="D18" s="2"/>
      <c r="E18" s="2"/>
      <c r="F18" s="15"/>
      <c r="G18" s="12"/>
      <c r="H18" s="12"/>
      <c r="I18" s="12"/>
      <c r="J18" s="14"/>
      <c r="K18" s="12"/>
      <c r="L18" s="14"/>
      <c r="M18" s="12"/>
      <c r="N18" s="14"/>
      <c r="O18" s="12"/>
      <c r="P18" s="15"/>
      <c r="Q18" s="12"/>
      <c r="R18" s="12"/>
      <c r="S18" s="12"/>
      <c r="T18" s="14"/>
      <c r="U18" s="12"/>
      <c r="V18" s="12"/>
      <c r="W18" s="14"/>
      <c r="X18" s="12"/>
      <c r="Y18" s="55"/>
      <c r="Z18" s="12"/>
      <c r="AA18" s="12"/>
      <c r="AB18" s="14"/>
      <c r="AC18" s="12"/>
      <c r="AD18" s="12"/>
      <c r="AE18" s="14"/>
      <c r="AF18" s="12"/>
      <c r="AG18" s="14"/>
      <c r="AH18" s="12"/>
      <c r="AI18" s="15"/>
    </row>
    <row r="19" spans="1:35" s="83" customFormat="1" ht="15" thickBot="1" x14ac:dyDescent="0.4">
      <c r="A19" s="153" t="s">
        <v>19</v>
      </c>
      <c r="B19" s="172"/>
      <c r="C19" s="172"/>
      <c r="D19" s="2"/>
      <c r="E19" s="2"/>
      <c r="F19" s="110">
        <f>SUM(F11:F17)</f>
        <v>30438</v>
      </c>
      <c r="G19" s="111"/>
      <c r="H19" s="112">
        <f>SUM(H11:H17)</f>
        <v>7706</v>
      </c>
      <c r="I19" s="111"/>
      <c r="J19" s="112">
        <f>SUM(J11:J17)</f>
        <v>7038</v>
      </c>
      <c r="K19" s="111"/>
      <c r="L19" s="112">
        <f>SUM(L11:L17)</f>
        <v>6940</v>
      </c>
      <c r="M19" s="111"/>
      <c r="N19" s="112">
        <f>SUM(N11:N17)</f>
        <v>8587</v>
      </c>
      <c r="O19" s="111"/>
      <c r="P19" s="110">
        <f>SUM(H19,J19,L19,N19)</f>
        <v>30271</v>
      </c>
      <c r="Q19" s="111"/>
      <c r="R19" s="112">
        <f>SUM(R11:R17)</f>
        <v>7288</v>
      </c>
      <c r="S19" s="111"/>
      <c r="T19" s="112">
        <f>SUM(T11:T17)</f>
        <v>7244</v>
      </c>
      <c r="U19" s="111"/>
      <c r="V19" s="111"/>
      <c r="W19" s="112">
        <f>SUM(W11:W17)</f>
        <v>2593</v>
      </c>
      <c r="X19" s="111"/>
      <c r="Y19" s="113"/>
      <c r="Z19" s="111"/>
      <c r="AA19" s="111"/>
      <c r="AB19" s="112">
        <f>SUM(AB11:AB17)</f>
        <v>4121</v>
      </c>
      <c r="AC19" s="111"/>
      <c r="AD19" s="111"/>
      <c r="AE19" s="112">
        <f>SUM(AE11:AE17)</f>
        <v>6714</v>
      </c>
      <c r="AF19" s="12"/>
      <c r="AG19" s="112">
        <f>SUM(AG11:AG17)</f>
        <v>8148</v>
      </c>
      <c r="AH19" s="12"/>
      <c r="AI19" s="110">
        <f>+AI11+AI13+AI15+AI17</f>
        <v>29394</v>
      </c>
    </row>
    <row r="20" spans="1:35" s="83" customFormat="1" ht="9.75" customHeight="1" x14ac:dyDescent="0.3">
      <c r="A20" s="2"/>
      <c r="B20" s="2"/>
      <c r="C20" s="2"/>
      <c r="D20" s="2"/>
      <c r="E20" s="2"/>
      <c r="F20" s="21"/>
      <c r="G20" s="12"/>
      <c r="H20" s="12"/>
      <c r="I20" s="12"/>
      <c r="J20" s="12"/>
      <c r="K20" s="12"/>
      <c r="L20" s="12"/>
      <c r="M20" s="12"/>
      <c r="N20" s="12"/>
      <c r="O20" s="12"/>
      <c r="P20" s="21"/>
      <c r="Q20" s="12"/>
      <c r="R20" s="12"/>
      <c r="S20" s="12"/>
      <c r="T20" s="12"/>
      <c r="U20" s="12"/>
      <c r="V20" s="12"/>
      <c r="W20" s="12"/>
      <c r="X20" s="12"/>
      <c r="Y20" s="55"/>
      <c r="Z20" s="12"/>
      <c r="AA20" s="12"/>
      <c r="AB20" s="12"/>
      <c r="AC20" s="12"/>
      <c r="AD20" s="12"/>
      <c r="AE20" s="12"/>
      <c r="AF20" s="12"/>
      <c r="AG20" s="12"/>
      <c r="AH20" s="12"/>
      <c r="AI20" s="21"/>
    </row>
    <row r="21" spans="1:35" s="83" customFormat="1" ht="9.75" customHeight="1" x14ac:dyDescent="0.3">
      <c r="A21" s="2"/>
      <c r="B21" s="2"/>
      <c r="C21" s="2"/>
      <c r="D21" s="2"/>
      <c r="E21" s="2"/>
      <c r="F21" s="12"/>
      <c r="G21" s="12"/>
      <c r="H21" s="12"/>
      <c r="I21" s="12"/>
      <c r="J21" s="12"/>
      <c r="K21" s="12"/>
      <c r="L21" s="12"/>
      <c r="M21" s="12"/>
      <c r="N21" s="12"/>
      <c r="O21" s="12"/>
      <c r="P21" s="29"/>
      <c r="Q21" s="12"/>
      <c r="R21" s="12"/>
      <c r="S21" s="12"/>
      <c r="T21" s="12"/>
      <c r="U21" s="12"/>
      <c r="V21" s="12"/>
      <c r="W21" s="12"/>
      <c r="X21" s="12"/>
      <c r="Y21" s="12"/>
      <c r="Z21" s="12"/>
      <c r="AA21" s="12"/>
      <c r="AB21" s="12"/>
      <c r="AC21" s="12"/>
      <c r="AD21" s="12"/>
      <c r="AE21" s="12"/>
      <c r="AF21" s="12"/>
      <c r="AG21" s="12"/>
      <c r="AH21" s="12"/>
      <c r="AI21" s="12"/>
    </row>
    <row r="22" spans="1:35" s="83" customFormat="1" ht="17" x14ac:dyDescent="0.4">
      <c r="A22" s="25"/>
      <c r="B22" s="26"/>
      <c r="C22" s="26"/>
      <c r="D22" s="26"/>
      <c r="E22" s="26"/>
      <c r="F22" s="137" t="s">
        <v>42</v>
      </c>
      <c r="G22" s="138"/>
      <c r="H22" s="138"/>
      <c r="I22" s="138"/>
      <c r="J22" s="138"/>
      <c r="K22" s="138"/>
      <c r="L22" s="138"/>
      <c r="M22" s="138"/>
      <c r="N22" s="138"/>
      <c r="O22" s="138"/>
      <c r="P22" s="138"/>
      <c r="Q22" s="138"/>
      <c r="R22" s="138"/>
      <c r="S22" s="138"/>
      <c r="T22" s="138"/>
      <c r="U22" s="138"/>
      <c r="V22" s="138"/>
      <c r="W22" s="138"/>
      <c r="X22" s="138"/>
      <c r="Y22" s="138"/>
      <c r="Z22" s="57"/>
      <c r="AA22" s="138" t="s">
        <v>6</v>
      </c>
      <c r="AB22" s="138"/>
      <c r="AC22" s="145"/>
      <c r="AD22" s="2"/>
      <c r="AE22" s="59" t="s">
        <v>51</v>
      </c>
      <c r="AF22" s="2"/>
      <c r="AG22" s="116" t="s">
        <v>6</v>
      </c>
      <c r="AH22" s="2"/>
      <c r="AI22" s="3" t="s">
        <v>51</v>
      </c>
    </row>
    <row r="23" spans="1:35" s="83" customFormat="1" ht="14.5" x14ac:dyDescent="0.35">
      <c r="A23" s="2"/>
      <c r="B23" s="2"/>
      <c r="C23" s="2"/>
      <c r="D23" s="2"/>
      <c r="E23" s="2"/>
      <c r="F23" s="3" t="s">
        <v>7</v>
      </c>
      <c r="G23" s="2"/>
      <c r="H23" s="2"/>
      <c r="I23" s="2"/>
      <c r="J23" s="2"/>
      <c r="K23" s="2"/>
      <c r="L23" s="2"/>
      <c r="M23" s="2"/>
      <c r="N23" s="2"/>
      <c r="O23" s="2"/>
      <c r="P23" s="4" t="s">
        <v>7</v>
      </c>
      <c r="Q23" s="2"/>
      <c r="R23" s="2"/>
      <c r="S23" s="2"/>
      <c r="T23" s="2"/>
      <c r="U23" s="2"/>
      <c r="V23" s="141" t="s">
        <v>8</v>
      </c>
      <c r="W23" s="183"/>
      <c r="X23" s="183"/>
      <c r="Y23" s="50"/>
      <c r="Z23" s="2"/>
      <c r="AA23" s="147" t="s">
        <v>8</v>
      </c>
      <c r="AB23" s="178"/>
      <c r="AC23" s="178"/>
      <c r="AD23" s="2"/>
      <c r="AE23" s="59" t="s">
        <v>9</v>
      </c>
      <c r="AF23" s="2"/>
      <c r="AG23" s="129" t="s">
        <v>11</v>
      </c>
      <c r="AH23" s="2"/>
      <c r="AI23" s="4" t="s">
        <v>7</v>
      </c>
    </row>
    <row r="24" spans="1:35" s="83" customFormat="1" ht="14.5" x14ac:dyDescent="0.35">
      <c r="A24" s="2"/>
      <c r="B24" s="2"/>
      <c r="C24" s="2"/>
      <c r="D24" s="2"/>
      <c r="E24" s="2"/>
      <c r="F24" s="4" t="s">
        <v>10</v>
      </c>
      <c r="G24" s="2"/>
      <c r="H24" s="141" t="s">
        <v>11</v>
      </c>
      <c r="I24" s="176"/>
      <c r="J24" s="176"/>
      <c r="K24" s="176"/>
      <c r="L24" s="176"/>
      <c r="M24" s="176"/>
      <c r="N24" s="176"/>
      <c r="O24" s="2"/>
      <c r="P24" s="4" t="s">
        <v>10</v>
      </c>
      <c r="Q24" s="2"/>
      <c r="R24" s="150" t="s">
        <v>11</v>
      </c>
      <c r="S24" s="150"/>
      <c r="T24" s="150"/>
      <c r="U24" s="48"/>
      <c r="V24" s="150" t="s">
        <v>12</v>
      </c>
      <c r="W24" s="150"/>
      <c r="X24" s="150"/>
      <c r="Y24" s="51"/>
      <c r="Z24" s="48"/>
      <c r="AA24" s="150" t="s">
        <v>12</v>
      </c>
      <c r="AB24" s="150"/>
      <c r="AC24" s="150"/>
      <c r="AD24" s="65"/>
      <c r="AE24" s="58" t="s">
        <v>10</v>
      </c>
      <c r="AF24" s="65"/>
      <c r="AG24" s="130"/>
      <c r="AH24" s="2"/>
      <c r="AI24" s="4" t="s">
        <v>10</v>
      </c>
    </row>
    <row r="25" spans="1:35" s="84" customFormat="1" ht="14.5" x14ac:dyDescent="0.35">
      <c r="A25" s="5"/>
      <c r="B25" s="5"/>
      <c r="C25" s="5"/>
      <c r="D25" s="5"/>
      <c r="E25" s="5"/>
      <c r="F25" s="8">
        <v>45291</v>
      </c>
      <c r="G25" s="5"/>
      <c r="H25" s="6">
        <v>45382</v>
      </c>
      <c r="I25" s="7"/>
      <c r="J25" s="7">
        <v>45473</v>
      </c>
      <c r="K25" s="7"/>
      <c r="L25" s="7">
        <v>45565</v>
      </c>
      <c r="M25" s="7"/>
      <c r="N25" s="7">
        <v>45657</v>
      </c>
      <c r="O25" s="7"/>
      <c r="P25" s="8">
        <v>45657</v>
      </c>
      <c r="Q25" s="5"/>
      <c r="R25" s="6">
        <v>45747</v>
      </c>
      <c r="S25" s="7"/>
      <c r="T25" s="7">
        <v>45838</v>
      </c>
      <c r="U25" s="7"/>
      <c r="V25" s="142" t="s">
        <v>13</v>
      </c>
      <c r="W25" s="177"/>
      <c r="X25" s="177"/>
      <c r="Y25" s="52"/>
      <c r="Z25" s="7"/>
      <c r="AA25" s="142" t="s">
        <v>14</v>
      </c>
      <c r="AB25" s="177"/>
      <c r="AC25" s="177"/>
      <c r="AD25" s="66"/>
      <c r="AE25" s="63">
        <v>45930</v>
      </c>
      <c r="AF25" s="64"/>
      <c r="AG25" s="7">
        <v>46022</v>
      </c>
      <c r="AH25" s="7"/>
      <c r="AI25" s="8">
        <v>46022</v>
      </c>
    </row>
    <row r="26" spans="1:35" s="83" customFormat="1" ht="4.5" customHeight="1" x14ac:dyDescent="0.3">
      <c r="A26" s="2"/>
      <c r="B26" s="2"/>
      <c r="C26" s="2"/>
      <c r="D26" s="2"/>
      <c r="E26" s="2"/>
      <c r="F26" s="9"/>
      <c r="G26" s="2"/>
      <c r="H26" s="2"/>
      <c r="I26" s="2"/>
      <c r="J26" s="2"/>
      <c r="K26" s="2"/>
      <c r="L26" s="2"/>
      <c r="M26" s="2"/>
      <c r="N26" s="2"/>
      <c r="O26" s="2"/>
      <c r="P26" s="9"/>
      <c r="Q26" s="2"/>
      <c r="R26" s="2"/>
      <c r="S26" s="2"/>
      <c r="T26" s="2"/>
      <c r="U26" s="2"/>
      <c r="V26" s="2"/>
      <c r="W26" s="2"/>
      <c r="X26" s="2"/>
      <c r="Y26" s="53"/>
      <c r="Z26" s="2"/>
      <c r="AA26" s="2"/>
      <c r="AB26" s="2"/>
      <c r="AC26" s="2"/>
      <c r="AD26" s="2"/>
      <c r="AE26" s="2"/>
      <c r="AF26" s="2"/>
      <c r="AG26" s="2"/>
      <c r="AH26" s="2"/>
      <c r="AI26" s="9"/>
    </row>
    <row r="27" spans="1:35" s="83" customFormat="1" ht="14.5" x14ac:dyDescent="0.35">
      <c r="A27" s="161" t="s">
        <v>20</v>
      </c>
      <c r="B27" s="171"/>
      <c r="C27" s="171"/>
      <c r="D27" s="171"/>
      <c r="E27" s="2"/>
      <c r="F27" s="11">
        <v>-27262</v>
      </c>
      <c r="G27" s="10"/>
      <c r="H27" s="10">
        <v>-6698</v>
      </c>
      <c r="I27" s="10"/>
      <c r="J27" s="10">
        <v>-5946</v>
      </c>
      <c r="K27" s="10"/>
      <c r="L27" s="10">
        <v>-5873</v>
      </c>
      <c r="M27" s="10"/>
      <c r="N27" s="10">
        <v>-7578</v>
      </c>
      <c r="O27" s="10"/>
      <c r="P27" s="11">
        <f>SUM(H27,J27,L27,N27)</f>
        <v>-26095</v>
      </c>
      <c r="Q27" s="10"/>
      <c r="R27" s="10">
        <v>-6504</v>
      </c>
      <c r="S27" s="10"/>
      <c r="T27" s="10">
        <v>-6025</v>
      </c>
      <c r="U27" s="10"/>
      <c r="V27" s="12"/>
      <c r="W27" s="10">
        <v>-2284</v>
      </c>
      <c r="X27" s="12"/>
      <c r="Y27" s="55"/>
      <c r="Z27" s="12"/>
      <c r="AA27" s="12"/>
      <c r="AB27" s="10">
        <v>-3466</v>
      </c>
      <c r="AC27" s="12"/>
      <c r="AD27" s="10"/>
      <c r="AE27" s="10">
        <f>+AB27+W27</f>
        <v>-5750</v>
      </c>
      <c r="AF27" s="12"/>
      <c r="AG27" s="10">
        <f>+'Sch. 1'!AE21</f>
        <v>-7536</v>
      </c>
      <c r="AH27" s="12"/>
      <c r="AI27" s="11">
        <f>+AG27+AE27+T27+R27</f>
        <v>-25815</v>
      </c>
    </row>
    <row r="28" spans="1:35" s="83" customFormat="1" ht="12" customHeight="1" x14ac:dyDescent="0.3">
      <c r="A28" s="2"/>
      <c r="B28" s="2"/>
      <c r="C28" s="2"/>
      <c r="D28" s="2"/>
      <c r="E28" s="2"/>
      <c r="F28" s="13"/>
      <c r="G28" s="12"/>
      <c r="H28" s="12"/>
      <c r="I28" s="12"/>
      <c r="J28" s="12"/>
      <c r="K28" s="12"/>
      <c r="L28" s="12"/>
      <c r="M28" s="12"/>
      <c r="N28" s="12"/>
      <c r="O28" s="12"/>
      <c r="P28" s="13"/>
      <c r="Q28" s="12"/>
      <c r="R28" s="12"/>
      <c r="S28" s="12"/>
      <c r="T28" s="12"/>
      <c r="U28" s="12"/>
      <c r="V28" s="12"/>
      <c r="W28" s="12"/>
      <c r="X28" s="12"/>
      <c r="Y28" s="55"/>
      <c r="Z28" s="12"/>
      <c r="AA28" s="12"/>
      <c r="AB28" s="12"/>
      <c r="AC28" s="12"/>
      <c r="AD28" s="12"/>
      <c r="AE28" s="12"/>
      <c r="AF28" s="12"/>
      <c r="AG28" s="12"/>
      <c r="AH28" s="12"/>
      <c r="AI28" s="13"/>
    </row>
    <row r="29" spans="1:35" s="83" customFormat="1" ht="14.5" x14ac:dyDescent="0.35">
      <c r="A29" s="161" t="s">
        <v>43</v>
      </c>
      <c r="B29" s="171"/>
      <c r="C29" s="171"/>
      <c r="D29" s="171"/>
      <c r="E29" s="2"/>
      <c r="F29" s="11">
        <v>2390</v>
      </c>
      <c r="G29" s="10"/>
      <c r="H29" s="10">
        <v>987</v>
      </c>
      <c r="I29" s="10"/>
      <c r="J29" s="10">
        <v>867</v>
      </c>
      <c r="K29" s="10"/>
      <c r="L29" s="10">
        <v>858</v>
      </c>
      <c r="M29" s="10"/>
      <c r="N29" s="10">
        <v>406</v>
      </c>
      <c r="O29" s="10"/>
      <c r="P29" s="11">
        <v>3118</v>
      </c>
      <c r="Q29" s="10"/>
      <c r="R29" s="10">
        <v>688</v>
      </c>
      <c r="S29" s="10"/>
      <c r="T29" s="10">
        <v>824</v>
      </c>
      <c r="U29" s="10"/>
      <c r="V29" s="12"/>
      <c r="W29" s="10">
        <v>297</v>
      </c>
      <c r="X29" s="12"/>
      <c r="Y29" s="55"/>
      <c r="Z29" s="12"/>
      <c r="AA29" s="12"/>
      <c r="AB29" s="10">
        <v>655</v>
      </c>
      <c r="AC29" s="12"/>
      <c r="AD29" s="10"/>
      <c r="AE29" s="10">
        <f>+W29+AB29</f>
        <v>952</v>
      </c>
      <c r="AF29" s="10"/>
      <c r="AG29" s="10">
        <v>612</v>
      </c>
      <c r="AH29" s="10"/>
      <c r="AI29" s="11">
        <f>+AG29+AE29+T29+R29</f>
        <v>3076</v>
      </c>
    </row>
    <row r="30" spans="1:35" s="83" customFormat="1" ht="12" customHeight="1" x14ac:dyDescent="0.3">
      <c r="A30" s="2"/>
      <c r="B30" s="2"/>
      <c r="C30" s="2"/>
      <c r="D30" s="2"/>
      <c r="E30" s="2"/>
      <c r="F30" s="11"/>
      <c r="G30" s="12"/>
      <c r="H30" s="12"/>
      <c r="I30" s="12"/>
      <c r="J30" s="12"/>
      <c r="K30" s="12"/>
      <c r="L30" s="12"/>
      <c r="M30" s="12"/>
      <c r="N30" s="12"/>
      <c r="O30" s="12"/>
      <c r="P30" s="11"/>
      <c r="Q30" s="12"/>
      <c r="R30" s="12"/>
      <c r="S30" s="12"/>
      <c r="T30" s="12"/>
      <c r="U30" s="12"/>
      <c r="V30" s="12"/>
      <c r="W30" s="12"/>
      <c r="X30" s="12"/>
      <c r="Y30" s="55"/>
      <c r="Z30" s="12"/>
      <c r="AA30" s="12"/>
      <c r="AB30" s="12"/>
      <c r="AC30" s="12"/>
      <c r="AD30" s="12"/>
      <c r="AE30" s="12"/>
      <c r="AF30" s="12"/>
      <c r="AG30" s="12"/>
      <c r="AH30" s="12"/>
      <c r="AI30" s="11"/>
    </row>
    <row r="31" spans="1:35" s="83" customFormat="1" ht="42" customHeight="1" x14ac:dyDescent="0.35">
      <c r="A31" s="152" t="s">
        <v>116</v>
      </c>
      <c r="B31" s="171"/>
      <c r="C31" s="171"/>
      <c r="D31" s="171"/>
      <c r="E31" s="2"/>
      <c r="F31" s="11">
        <v>400</v>
      </c>
      <c r="G31" s="10"/>
      <c r="H31" s="10">
        <v>424</v>
      </c>
      <c r="I31" s="10"/>
      <c r="J31" s="10">
        <v>361</v>
      </c>
      <c r="K31" s="10"/>
      <c r="L31" s="10">
        <v>327</v>
      </c>
      <c r="M31" s="10"/>
      <c r="N31" s="10">
        <v>-71</v>
      </c>
      <c r="O31" s="10"/>
      <c r="P31" s="11">
        <f>SUM(H31,J31,L31,N31)</f>
        <v>1041</v>
      </c>
      <c r="Q31" s="10"/>
      <c r="R31" s="10">
        <v>195</v>
      </c>
      <c r="S31" s="10"/>
      <c r="T31" s="10">
        <v>315</v>
      </c>
      <c r="U31" s="10"/>
      <c r="V31" s="12"/>
      <c r="W31" s="10">
        <v>-162</v>
      </c>
      <c r="X31" s="12"/>
      <c r="Y31" s="55"/>
      <c r="Z31" s="12"/>
      <c r="AA31" s="12"/>
      <c r="AB31" s="10">
        <v>138</v>
      </c>
      <c r="AC31" s="12"/>
      <c r="AD31" s="10"/>
      <c r="AE31" s="10">
        <f>+W31+AB31</f>
        <v>-24</v>
      </c>
      <c r="AF31" s="10"/>
      <c r="AG31" s="10">
        <v>-129</v>
      </c>
      <c r="AH31" s="10"/>
      <c r="AI31" s="11">
        <f>+AG31+AE31+T31+R31</f>
        <v>357</v>
      </c>
    </row>
    <row r="32" spans="1:35" s="83" customFormat="1" ht="12" customHeight="1" x14ac:dyDescent="0.3">
      <c r="A32" s="2"/>
      <c r="B32" s="2"/>
      <c r="C32" s="2"/>
      <c r="D32" s="2"/>
      <c r="E32" s="2"/>
      <c r="F32" s="13"/>
      <c r="G32" s="12"/>
      <c r="H32" s="12"/>
      <c r="I32" s="12"/>
      <c r="J32" s="12"/>
      <c r="K32" s="12"/>
      <c r="L32" s="12"/>
      <c r="M32" s="12"/>
      <c r="N32" s="12"/>
      <c r="O32" s="12"/>
      <c r="P32" s="13"/>
      <c r="Q32" s="12"/>
      <c r="R32" s="12"/>
      <c r="S32" s="12"/>
      <c r="T32" s="12"/>
      <c r="U32" s="12"/>
      <c r="V32" s="12"/>
      <c r="W32" s="12"/>
      <c r="X32" s="12"/>
      <c r="Y32" s="55"/>
      <c r="Z32" s="12"/>
      <c r="AA32" s="12"/>
      <c r="AB32" s="12"/>
      <c r="AC32" s="12"/>
      <c r="AD32" s="12"/>
      <c r="AE32" s="12"/>
      <c r="AF32" s="12"/>
      <c r="AG32" s="12"/>
      <c r="AH32" s="12"/>
      <c r="AI32" s="13"/>
    </row>
    <row r="33" spans="1:36" s="83" customFormat="1" ht="53.25" customHeight="1" x14ac:dyDescent="0.35">
      <c r="A33" s="152" t="s">
        <v>44</v>
      </c>
      <c r="B33" s="171"/>
      <c r="C33" s="171"/>
      <c r="D33" s="171"/>
      <c r="E33" s="2"/>
      <c r="F33" s="24">
        <v>0.52</v>
      </c>
      <c r="G33" s="23"/>
      <c r="H33" s="23">
        <v>0.62</v>
      </c>
      <c r="I33" s="23"/>
      <c r="J33" s="23">
        <v>0.54</v>
      </c>
      <c r="K33" s="23"/>
      <c r="L33" s="23">
        <v>0.49</v>
      </c>
      <c r="M33" s="23"/>
      <c r="N33" s="23">
        <v>-0.11</v>
      </c>
      <c r="O33" s="23"/>
      <c r="P33" s="24">
        <v>1.54</v>
      </c>
      <c r="Q33" s="23"/>
      <c r="R33" s="23">
        <v>0.28999999999999998</v>
      </c>
      <c r="S33" s="23"/>
      <c r="T33" s="23">
        <v>0.46</v>
      </c>
      <c r="U33" s="23"/>
      <c r="V33" s="12"/>
      <c r="W33" s="23">
        <f>+W31/W35</f>
        <v>-0.24</v>
      </c>
      <c r="X33" s="12"/>
      <c r="Y33" s="55"/>
      <c r="Z33" s="12"/>
      <c r="AA33" s="12"/>
      <c r="AB33" s="23">
        <f>+AB31/AB35</f>
        <v>0.12321428571428572</v>
      </c>
      <c r="AC33" s="12"/>
      <c r="AD33" s="23"/>
      <c r="AE33" s="23">
        <f>+AB33+W33</f>
        <v>-0.11678571428571427</v>
      </c>
      <c r="AF33" s="23"/>
      <c r="AG33" s="23">
        <f>+AG31/AG35</f>
        <v>-0.11684782608695653</v>
      </c>
      <c r="AH33" s="23"/>
      <c r="AI33" s="24">
        <v>0.52</v>
      </c>
    </row>
    <row r="34" spans="1:36" s="83" customFormat="1" ht="12" customHeight="1" x14ac:dyDescent="0.3">
      <c r="A34" s="2"/>
      <c r="B34" s="2"/>
      <c r="C34" s="2"/>
      <c r="D34" s="2"/>
      <c r="E34" s="2"/>
      <c r="F34" s="13"/>
      <c r="G34" s="12"/>
      <c r="H34" s="12"/>
      <c r="I34" s="12"/>
      <c r="J34" s="12"/>
      <c r="K34" s="12"/>
      <c r="L34" s="12"/>
      <c r="M34" s="12"/>
      <c r="N34" s="12"/>
      <c r="O34" s="12"/>
      <c r="P34" s="13"/>
      <c r="Q34" s="12"/>
      <c r="R34" s="12"/>
      <c r="S34" s="12"/>
      <c r="T34" s="12"/>
      <c r="U34" s="12"/>
      <c r="V34" s="12"/>
      <c r="W34" s="12"/>
      <c r="X34" s="12"/>
      <c r="Y34" s="55"/>
      <c r="Z34" s="12"/>
      <c r="AA34" s="12"/>
      <c r="AB34" s="12"/>
      <c r="AC34" s="12"/>
      <c r="AD34" s="12"/>
      <c r="AE34" s="12"/>
      <c r="AF34" s="12"/>
      <c r="AG34" s="12"/>
      <c r="AH34" s="12"/>
      <c r="AI34" s="13"/>
    </row>
    <row r="35" spans="1:36" s="83" customFormat="1" ht="32.25" customHeight="1" x14ac:dyDescent="0.35">
      <c r="A35" s="152" t="s">
        <v>45</v>
      </c>
      <c r="B35" s="175"/>
      <c r="C35" s="175"/>
      <c r="D35" s="175"/>
      <c r="E35" s="2"/>
      <c r="F35" s="13">
        <v>652</v>
      </c>
      <c r="G35" s="12"/>
      <c r="H35" s="12">
        <v>657</v>
      </c>
      <c r="I35" s="12"/>
      <c r="J35" s="12">
        <v>669</v>
      </c>
      <c r="K35" s="12"/>
      <c r="L35" s="12">
        <v>670</v>
      </c>
      <c r="M35" s="12"/>
      <c r="N35" s="12">
        <v>669</v>
      </c>
      <c r="O35" s="12"/>
      <c r="P35" s="13">
        <v>667</v>
      </c>
      <c r="Q35" s="12"/>
      <c r="R35" s="12">
        <v>678</v>
      </c>
      <c r="S35" s="12"/>
      <c r="T35" s="12">
        <v>680</v>
      </c>
      <c r="U35" s="12"/>
      <c r="V35" s="12"/>
      <c r="W35" s="12">
        <v>675</v>
      </c>
      <c r="X35" s="12"/>
      <c r="Y35" s="55"/>
      <c r="Z35" s="12"/>
      <c r="AA35" s="12"/>
      <c r="AB35" s="12">
        <v>1120</v>
      </c>
      <c r="AC35" s="12"/>
      <c r="AD35" s="12"/>
      <c r="AE35" s="74" t="s">
        <v>36</v>
      </c>
      <c r="AF35" s="12"/>
      <c r="AG35" s="74">
        <v>1104</v>
      </c>
      <c r="AH35" s="12"/>
      <c r="AI35" s="117" t="s">
        <v>36</v>
      </c>
    </row>
    <row r="36" spans="1:36" s="83" customFormat="1" ht="7.5" customHeight="1" x14ac:dyDescent="0.3">
      <c r="A36" s="2"/>
      <c r="B36" s="2"/>
      <c r="C36" s="2"/>
      <c r="D36" s="2"/>
      <c r="E36" s="2"/>
      <c r="F36" s="21"/>
      <c r="G36" s="12"/>
      <c r="H36" s="12"/>
      <c r="I36" s="12"/>
      <c r="J36" s="12"/>
      <c r="K36" s="12"/>
      <c r="L36" s="12"/>
      <c r="M36" s="12"/>
      <c r="N36" s="12"/>
      <c r="O36" s="12"/>
      <c r="P36" s="21"/>
      <c r="Q36" s="12"/>
      <c r="R36" s="12"/>
      <c r="S36" s="12"/>
      <c r="T36" s="12"/>
      <c r="U36" s="12"/>
      <c r="V36" s="12"/>
      <c r="W36" s="12"/>
      <c r="X36" s="12"/>
      <c r="Y36" s="55"/>
      <c r="Z36" s="12"/>
      <c r="AA36" s="12"/>
      <c r="AB36" s="12"/>
      <c r="AC36" s="12"/>
      <c r="AD36" s="12"/>
      <c r="AE36" s="12"/>
      <c r="AF36" s="12"/>
      <c r="AG36" s="12"/>
      <c r="AH36" s="12"/>
      <c r="AI36" s="21"/>
    </row>
    <row r="37" spans="1:36" s="83" customFormat="1" x14ac:dyDescent="0.3">
      <c r="A37" s="2"/>
      <c r="B37" s="2"/>
      <c r="C37" s="2"/>
      <c r="D37" s="2"/>
      <c r="E37" s="2"/>
      <c r="F37" s="2"/>
      <c r="G37" s="2"/>
      <c r="H37" s="2"/>
      <c r="I37" s="2"/>
      <c r="J37" s="2"/>
      <c r="K37" s="2"/>
      <c r="L37" s="2"/>
      <c r="M37" s="2"/>
      <c r="N37" s="2"/>
      <c r="O37" s="2"/>
      <c r="P37" s="2"/>
      <c r="Q37" s="2"/>
      <c r="R37" s="2"/>
      <c r="S37" s="2"/>
      <c r="T37" s="2"/>
      <c r="U37" s="2"/>
      <c r="V37" s="12"/>
      <c r="W37" s="12"/>
      <c r="X37" s="12"/>
      <c r="Y37" s="12"/>
      <c r="Z37" s="12"/>
      <c r="AA37" s="12"/>
      <c r="AB37" s="12"/>
      <c r="AC37" s="12"/>
      <c r="AD37" s="2"/>
      <c r="AE37" s="12"/>
      <c r="AF37" s="2"/>
      <c r="AG37" s="2"/>
      <c r="AH37" s="2"/>
      <c r="AI37" s="2"/>
    </row>
    <row r="38" spans="1:36" s="83" customFormat="1" x14ac:dyDescent="0.3">
      <c r="A38" s="2"/>
      <c r="B38" s="2"/>
      <c r="C38" s="2"/>
      <c r="D38" s="2"/>
      <c r="E38" s="2"/>
      <c r="F38" s="2"/>
      <c r="G38" s="2"/>
      <c r="H38" s="2"/>
      <c r="I38" s="2"/>
      <c r="J38" s="2"/>
      <c r="K38" s="2"/>
      <c r="L38" s="2"/>
      <c r="M38" s="2"/>
      <c r="N38" s="2"/>
      <c r="O38" s="2"/>
      <c r="P38" s="2"/>
      <c r="Q38" s="2"/>
      <c r="R38" s="2"/>
      <c r="S38" s="2"/>
      <c r="T38" s="2"/>
      <c r="U38" s="2"/>
      <c r="V38" s="12"/>
      <c r="W38" s="12"/>
      <c r="X38" s="12"/>
      <c r="Y38" s="12"/>
      <c r="Z38" s="12"/>
      <c r="AA38" s="12"/>
      <c r="AB38" s="12"/>
      <c r="AC38" s="12"/>
      <c r="AD38" s="2"/>
      <c r="AE38" s="12"/>
      <c r="AF38" s="2"/>
      <c r="AG38" s="2"/>
      <c r="AH38" s="2"/>
      <c r="AI38" s="2"/>
    </row>
    <row r="39" spans="1:36" s="83" customFormat="1" ht="26.5" customHeight="1" x14ac:dyDescent="0.35">
      <c r="A39" s="131" t="s">
        <v>133</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1:36" s="83" customFormat="1" x14ac:dyDescent="0.3">
      <c r="A40" s="22"/>
      <c r="B40" s="22"/>
      <c r="C40" s="22"/>
      <c r="D40" s="22"/>
      <c r="E40" s="22"/>
      <c r="F40" s="87"/>
      <c r="G40" s="22"/>
      <c r="H40" s="22"/>
      <c r="I40" s="22"/>
      <c r="J40" s="22"/>
      <c r="K40" s="22"/>
      <c r="L40" s="22"/>
      <c r="M40" s="22"/>
      <c r="N40" s="22"/>
      <c r="O40" s="22"/>
      <c r="P40" s="87"/>
      <c r="Q40" s="22"/>
      <c r="R40" s="22"/>
      <c r="S40" s="22"/>
      <c r="T40" s="22"/>
      <c r="U40" s="22"/>
      <c r="V40" s="88"/>
      <c r="W40" s="88"/>
      <c r="X40" s="88"/>
      <c r="Y40" s="12"/>
      <c r="Z40" s="12"/>
      <c r="AA40" s="12"/>
      <c r="AB40" s="12"/>
      <c r="AC40" s="12"/>
      <c r="AD40" s="2"/>
      <c r="AE40" s="12"/>
      <c r="AF40" s="2"/>
      <c r="AG40" s="12"/>
      <c r="AH40" s="12"/>
      <c r="AI40" s="2"/>
      <c r="AJ40" s="12"/>
    </row>
    <row r="41" spans="1:36" s="83" customFormat="1" x14ac:dyDescent="0.3">
      <c r="A41" s="22"/>
      <c r="B41" s="22"/>
      <c r="C41" s="22"/>
      <c r="D41" s="22"/>
      <c r="E41" s="22"/>
      <c r="F41" s="90" t="s">
        <v>7</v>
      </c>
      <c r="G41" s="22"/>
      <c r="H41" s="22"/>
      <c r="I41" s="22"/>
      <c r="J41" s="22"/>
      <c r="K41" s="22"/>
      <c r="L41" s="22"/>
      <c r="M41" s="22"/>
      <c r="N41" s="22"/>
      <c r="O41" s="22"/>
      <c r="P41" s="90" t="s">
        <v>7</v>
      </c>
      <c r="Q41" s="22"/>
      <c r="R41" s="22"/>
      <c r="S41" s="22"/>
      <c r="T41" s="22"/>
      <c r="U41" s="22"/>
      <c r="V41" s="191" t="s">
        <v>8</v>
      </c>
      <c r="W41" s="192"/>
      <c r="X41" s="192"/>
      <c r="Y41" s="12"/>
      <c r="Z41" s="12"/>
      <c r="AA41" s="12"/>
      <c r="AB41" s="12"/>
      <c r="AC41" s="12"/>
      <c r="AD41" s="2"/>
      <c r="AE41" s="12"/>
      <c r="AF41" s="2"/>
      <c r="AG41" s="12"/>
      <c r="AH41" s="12"/>
      <c r="AI41" s="2"/>
      <c r="AJ41" s="12"/>
    </row>
    <row r="42" spans="1:36" s="83" customFormat="1" ht="14.5" x14ac:dyDescent="0.35">
      <c r="A42" s="22"/>
      <c r="B42" s="22"/>
      <c r="C42" s="22"/>
      <c r="D42" s="22"/>
      <c r="E42" s="22"/>
      <c r="F42" s="90" t="s">
        <v>10</v>
      </c>
      <c r="G42" s="22"/>
      <c r="H42" s="191" t="s">
        <v>11</v>
      </c>
      <c r="I42" s="193"/>
      <c r="J42" s="193"/>
      <c r="K42" s="193"/>
      <c r="L42" s="193"/>
      <c r="M42" s="193"/>
      <c r="N42" s="193"/>
      <c r="O42" s="22"/>
      <c r="P42" s="90" t="s">
        <v>10</v>
      </c>
      <c r="Q42" s="22"/>
      <c r="R42" s="186" t="s">
        <v>11</v>
      </c>
      <c r="S42" s="186"/>
      <c r="T42" s="186"/>
      <c r="U42" s="93"/>
      <c r="V42" s="186" t="s">
        <v>12</v>
      </c>
      <c r="W42" s="186"/>
      <c r="X42" s="186"/>
      <c r="Y42" s="12"/>
      <c r="Z42" s="12"/>
      <c r="AA42" s="12"/>
      <c r="AB42" s="12"/>
      <c r="AC42" s="12"/>
      <c r="AD42" s="2"/>
      <c r="AE42" s="12"/>
      <c r="AF42" s="65"/>
      <c r="AG42" s="12"/>
      <c r="AH42" s="12"/>
      <c r="AI42" s="2"/>
      <c r="AJ42" s="12"/>
    </row>
    <row r="43" spans="1:36" s="84" customFormat="1" x14ac:dyDescent="0.3">
      <c r="A43" s="92"/>
      <c r="B43" s="92"/>
      <c r="C43" s="92"/>
      <c r="D43" s="92"/>
      <c r="E43" s="92"/>
      <c r="F43" s="94">
        <v>45291</v>
      </c>
      <c r="G43" s="92"/>
      <c r="H43" s="95">
        <v>45382</v>
      </c>
      <c r="I43" s="96"/>
      <c r="J43" s="96">
        <v>45473</v>
      </c>
      <c r="K43" s="96"/>
      <c r="L43" s="96">
        <v>45565</v>
      </c>
      <c r="M43" s="96"/>
      <c r="N43" s="96">
        <v>45657</v>
      </c>
      <c r="O43" s="96"/>
      <c r="P43" s="94">
        <v>45657</v>
      </c>
      <c r="Q43" s="92"/>
      <c r="R43" s="95">
        <v>45747</v>
      </c>
      <c r="S43" s="96"/>
      <c r="T43" s="96">
        <v>45838</v>
      </c>
      <c r="U43" s="96"/>
      <c r="V43" s="187" t="s">
        <v>13</v>
      </c>
      <c r="W43" s="188"/>
      <c r="X43" s="189"/>
      <c r="Y43" s="12"/>
      <c r="Z43" s="12"/>
      <c r="AA43" s="12"/>
      <c r="AB43" s="12"/>
      <c r="AC43" s="12"/>
      <c r="AD43" s="2"/>
      <c r="AE43" s="12"/>
      <c r="AF43" s="5"/>
      <c r="AG43" s="12"/>
      <c r="AH43" s="12"/>
      <c r="AI43" s="2"/>
      <c r="AJ43" s="12"/>
    </row>
    <row r="44" spans="1:36" s="84" customFormat="1" x14ac:dyDescent="0.3">
      <c r="A44" s="127" t="s">
        <v>18</v>
      </c>
      <c r="B44" s="194"/>
      <c r="C44" s="194"/>
      <c r="D44" s="22"/>
      <c r="E44" s="92"/>
      <c r="F44" s="99">
        <v>786</v>
      </c>
      <c r="G44" s="97"/>
      <c r="H44" s="97">
        <v>21</v>
      </c>
      <c r="I44" s="97"/>
      <c r="J44" s="97">
        <v>225</v>
      </c>
      <c r="K44" s="97"/>
      <c r="L44" s="97">
        <v>209</v>
      </c>
      <c r="M44" s="97"/>
      <c r="N44" s="97">
        <v>603</v>
      </c>
      <c r="O44" s="97"/>
      <c r="P44" s="99">
        <f>SUM(H44:N44)</f>
        <v>1058</v>
      </c>
      <c r="Q44" s="97"/>
      <c r="R44" s="97">
        <v>96</v>
      </c>
      <c r="S44" s="97"/>
      <c r="T44" s="97">
        <v>395</v>
      </c>
      <c r="U44" s="97"/>
      <c r="V44" s="88"/>
      <c r="W44" s="97">
        <v>12</v>
      </c>
      <c r="X44" s="88"/>
      <c r="Y44" s="12"/>
      <c r="Z44" s="12"/>
      <c r="AA44" s="12"/>
      <c r="AB44" s="12"/>
      <c r="AC44" s="12"/>
      <c r="AD44" s="2"/>
      <c r="AE44" s="12"/>
      <c r="AF44" s="5"/>
      <c r="AG44" s="12"/>
      <c r="AH44" s="12"/>
      <c r="AI44" s="2"/>
      <c r="AJ44" s="12"/>
    </row>
    <row r="45" spans="1:36" s="84" customFormat="1" ht="4.5" customHeight="1" x14ac:dyDescent="0.3">
      <c r="A45" s="22"/>
      <c r="B45" s="22"/>
      <c r="C45" s="22"/>
      <c r="D45" s="22"/>
      <c r="E45" s="92"/>
      <c r="F45" s="100"/>
      <c r="G45" s="88"/>
      <c r="H45" s="88"/>
      <c r="I45" s="88"/>
      <c r="J45" s="88"/>
      <c r="K45" s="88"/>
      <c r="L45" s="88"/>
      <c r="M45" s="88"/>
      <c r="N45" s="88"/>
      <c r="O45" s="88"/>
      <c r="P45" s="100"/>
      <c r="Q45" s="88"/>
      <c r="R45" s="88"/>
      <c r="S45" s="88"/>
      <c r="T45" s="88"/>
      <c r="U45" s="88"/>
      <c r="V45" s="88"/>
      <c r="W45" s="88"/>
      <c r="X45" s="88"/>
      <c r="Y45" s="12"/>
      <c r="Z45" s="12"/>
      <c r="AA45" s="12"/>
      <c r="AB45" s="12"/>
      <c r="AC45" s="12"/>
      <c r="AD45" s="2"/>
      <c r="AE45" s="12"/>
      <c r="AF45" s="5"/>
      <c r="AG45" s="12"/>
      <c r="AH45" s="12"/>
      <c r="AI45" s="2"/>
      <c r="AJ45" s="12"/>
    </row>
    <row r="46" spans="1:36" s="83" customFormat="1" x14ac:dyDescent="0.3">
      <c r="A46" s="195" t="s">
        <v>19</v>
      </c>
      <c r="B46" s="196"/>
      <c r="C46" s="196"/>
      <c r="D46" s="196"/>
      <c r="E46" s="22"/>
      <c r="F46" s="101">
        <v>786</v>
      </c>
      <c r="G46" s="97"/>
      <c r="H46" s="97">
        <v>21</v>
      </c>
      <c r="I46" s="97"/>
      <c r="J46" s="97">
        <v>225</v>
      </c>
      <c r="K46" s="97"/>
      <c r="L46" s="97">
        <v>209</v>
      </c>
      <c r="M46" s="97"/>
      <c r="N46" s="97">
        <v>603</v>
      </c>
      <c r="O46" s="97"/>
      <c r="P46" s="106">
        <f>SUM(H46:N46)</f>
        <v>1058</v>
      </c>
      <c r="Q46" s="97"/>
      <c r="R46" s="97">
        <v>96</v>
      </c>
      <c r="S46" s="97"/>
      <c r="T46" s="97">
        <v>395</v>
      </c>
      <c r="U46" s="97"/>
      <c r="V46" s="88"/>
      <c r="W46" s="97">
        <v>12</v>
      </c>
      <c r="X46" s="88"/>
      <c r="Y46" s="12"/>
      <c r="Z46" s="12"/>
      <c r="AA46" s="12"/>
      <c r="AB46" s="12"/>
      <c r="AC46" s="12"/>
      <c r="AD46" s="2"/>
      <c r="AE46" s="12"/>
      <c r="AF46" s="2"/>
      <c r="AG46" s="2"/>
      <c r="AH46" s="2"/>
      <c r="AI46" s="2"/>
    </row>
    <row r="47" spans="1:36" s="83" customFormat="1" x14ac:dyDescent="0.3">
      <c r="A47" s="22"/>
      <c r="B47" s="22"/>
      <c r="C47" s="22"/>
      <c r="D47" s="22"/>
      <c r="E47" s="22"/>
      <c r="F47" s="22"/>
      <c r="G47" s="22"/>
      <c r="H47" s="22"/>
      <c r="I47" s="22"/>
      <c r="J47" s="22"/>
      <c r="K47" s="22"/>
      <c r="L47" s="22"/>
      <c r="M47" s="22"/>
      <c r="N47" s="22"/>
      <c r="O47" s="22"/>
      <c r="P47" s="22"/>
      <c r="Q47" s="22"/>
      <c r="R47" s="22"/>
      <c r="S47" s="22"/>
      <c r="T47" s="22"/>
      <c r="U47" s="22"/>
      <c r="V47" s="88"/>
      <c r="W47" s="88"/>
      <c r="X47" s="88"/>
      <c r="Y47" s="12"/>
      <c r="Z47" s="12"/>
      <c r="AA47" s="12"/>
      <c r="AB47" s="12"/>
      <c r="AC47" s="12"/>
      <c r="AD47" s="2"/>
      <c r="AE47" s="2"/>
      <c r="AF47" s="2"/>
      <c r="AG47" s="2"/>
      <c r="AH47" s="2"/>
      <c r="AI47" s="2"/>
    </row>
    <row r="48" spans="1:36" s="85" customFormat="1" ht="14.5" x14ac:dyDescent="0.35">
      <c r="A48" s="131" t="s">
        <v>130</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row>
    <row r="49" spans="1:35" ht="9" customHeight="1" x14ac:dyDescent="0.3">
      <c r="A49" s="1"/>
      <c r="B49" s="1"/>
      <c r="C49" s="1"/>
      <c r="D49" s="1"/>
      <c r="E49" s="1"/>
      <c r="F49" s="1"/>
      <c r="G49" s="1"/>
      <c r="H49" s="1"/>
      <c r="I49" s="1"/>
      <c r="J49" s="1"/>
      <c r="K49" s="1"/>
      <c r="L49" s="1"/>
      <c r="M49" s="1"/>
      <c r="N49" s="1"/>
      <c r="O49" s="1"/>
      <c r="P49" s="1"/>
      <c r="Q49" s="1"/>
      <c r="R49" s="1"/>
      <c r="S49" s="1"/>
      <c r="T49" s="1"/>
      <c r="U49" s="1"/>
      <c r="V49" s="12"/>
      <c r="W49" s="12"/>
      <c r="X49" s="12"/>
      <c r="Y49" s="12"/>
      <c r="Z49" s="12"/>
      <c r="AA49" s="12"/>
      <c r="AB49" s="12"/>
      <c r="AC49" s="12"/>
      <c r="AD49" s="1"/>
      <c r="AE49" s="1"/>
      <c r="AF49" s="1"/>
      <c r="AG49" s="1"/>
      <c r="AH49" s="1"/>
      <c r="AI49" s="1"/>
    </row>
    <row r="50" spans="1:35" s="85" customFormat="1" ht="14.5" x14ac:dyDescent="0.35">
      <c r="A50" s="131" t="s">
        <v>46</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row>
    <row r="51" spans="1:35" x14ac:dyDescent="0.3">
      <c r="A51" s="1"/>
      <c r="B51" s="1"/>
      <c r="C51" s="1"/>
      <c r="D51" s="1"/>
      <c r="E51" s="1"/>
      <c r="F51" s="1"/>
      <c r="G51" s="1"/>
      <c r="H51" s="1"/>
      <c r="I51" s="1"/>
      <c r="J51" s="1"/>
      <c r="K51" s="1"/>
      <c r="L51" s="1"/>
      <c r="M51" s="1"/>
      <c r="N51" s="1"/>
      <c r="O51" s="1"/>
      <c r="P51" s="1"/>
      <c r="Q51" s="1"/>
      <c r="R51" s="1"/>
      <c r="S51" s="1"/>
      <c r="T51" s="1"/>
      <c r="U51" s="1"/>
      <c r="V51" s="10"/>
      <c r="W51" s="10"/>
      <c r="X51" s="10"/>
      <c r="Y51" s="10"/>
      <c r="Z51" s="10"/>
      <c r="AA51" s="10"/>
      <c r="AB51" s="10"/>
      <c r="AC51" s="10"/>
      <c r="AD51" s="1"/>
      <c r="AE51" s="1"/>
      <c r="AF51" s="1"/>
      <c r="AG51" s="1"/>
      <c r="AH51" s="1"/>
      <c r="AI51" s="1"/>
    </row>
    <row r="52" spans="1:35" x14ac:dyDescent="0.3">
      <c r="A52" s="1"/>
      <c r="B52" s="1"/>
      <c r="C52" s="1"/>
      <c r="D52" s="1"/>
      <c r="E52" s="1"/>
      <c r="F52" s="1"/>
      <c r="G52" s="1"/>
      <c r="H52" s="1"/>
      <c r="I52" s="1"/>
      <c r="J52" s="1"/>
      <c r="K52" s="1"/>
      <c r="L52" s="1"/>
      <c r="M52" s="1"/>
      <c r="N52" s="1"/>
      <c r="O52" s="1"/>
      <c r="P52" s="1"/>
      <c r="Q52" s="1"/>
      <c r="R52" s="1"/>
      <c r="S52" s="1"/>
      <c r="T52" s="1"/>
      <c r="U52" s="1"/>
      <c r="V52" s="12"/>
      <c r="W52" s="12"/>
      <c r="X52" s="12"/>
      <c r="Y52" s="12"/>
      <c r="Z52" s="12"/>
      <c r="AA52" s="12"/>
      <c r="AB52" s="12"/>
      <c r="AC52" s="12"/>
      <c r="AD52" s="1"/>
      <c r="AE52" s="1"/>
      <c r="AF52" s="1"/>
      <c r="AG52" s="1"/>
      <c r="AH52" s="1"/>
      <c r="AI52" s="1"/>
    </row>
    <row r="53" spans="1:35" x14ac:dyDescent="0.3">
      <c r="A53" s="1"/>
      <c r="B53" s="1"/>
      <c r="C53" s="1"/>
      <c r="D53" s="1"/>
      <c r="E53" s="1"/>
      <c r="F53" s="1"/>
      <c r="G53" s="1"/>
      <c r="H53" s="1"/>
      <c r="I53" s="1"/>
      <c r="J53" s="1"/>
      <c r="K53" s="1"/>
      <c r="L53" s="1"/>
      <c r="M53" s="1"/>
      <c r="N53" s="1"/>
      <c r="O53" s="1"/>
      <c r="P53" s="1"/>
      <c r="Q53" s="1"/>
      <c r="R53" s="1"/>
      <c r="S53" s="1"/>
      <c r="T53" s="1"/>
      <c r="U53" s="1"/>
      <c r="V53" s="12"/>
      <c r="W53" s="12"/>
      <c r="X53" s="12"/>
      <c r="Y53" s="12"/>
      <c r="Z53" s="12"/>
      <c r="AA53" s="12"/>
      <c r="AB53" s="12"/>
      <c r="AC53" s="12"/>
      <c r="AD53" s="1"/>
      <c r="AE53" s="1"/>
      <c r="AF53" s="1"/>
      <c r="AG53" s="1"/>
      <c r="AH53" s="1"/>
      <c r="AI53" s="1"/>
    </row>
    <row r="54" spans="1:35" s="86" customFormat="1" x14ac:dyDescent="0.3">
      <c r="A54" s="27"/>
      <c r="B54" s="27"/>
      <c r="C54" s="27"/>
      <c r="D54" s="27"/>
      <c r="E54" s="27"/>
      <c r="F54" s="27"/>
      <c r="G54" s="27"/>
      <c r="H54" s="27"/>
      <c r="I54" s="27"/>
      <c r="J54" s="27"/>
      <c r="K54" s="27"/>
      <c r="L54" s="27"/>
      <c r="M54" s="27"/>
      <c r="N54" s="27"/>
      <c r="O54" s="27"/>
      <c r="P54" s="27"/>
      <c r="Q54" s="27"/>
      <c r="R54" s="27"/>
      <c r="S54" s="27"/>
      <c r="T54" s="27"/>
      <c r="U54" s="27"/>
      <c r="V54" s="12"/>
      <c r="W54" s="12"/>
      <c r="X54" s="12"/>
      <c r="Y54" s="12"/>
      <c r="Z54" s="12"/>
      <c r="AA54" s="12"/>
      <c r="AB54" s="12"/>
      <c r="AC54" s="12"/>
      <c r="AD54" s="27"/>
      <c r="AE54" s="27"/>
      <c r="AF54" s="27"/>
      <c r="AG54" s="27"/>
      <c r="AH54" s="27"/>
      <c r="AI54" s="27"/>
    </row>
    <row r="55" spans="1:35" x14ac:dyDescent="0.3">
      <c r="A55" s="1"/>
      <c r="B55" s="1"/>
      <c r="C55" s="1"/>
      <c r="D55" s="1"/>
      <c r="E55" s="1"/>
      <c r="F55" s="1"/>
      <c r="G55" s="1"/>
      <c r="H55" s="1"/>
      <c r="I55" s="1"/>
      <c r="J55" s="1"/>
      <c r="K55" s="1"/>
      <c r="L55" s="1"/>
      <c r="M55" s="1"/>
      <c r="N55" s="1"/>
      <c r="O55" s="1"/>
      <c r="P55" s="1"/>
      <c r="Q55" s="1"/>
      <c r="R55" s="1"/>
      <c r="S55" s="1"/>
      <c r="T55" s="1"/>
      <c r="U55" s="1"/>
      <c r="V55" s="10"/>
      <c r="W55" s="10"/>
      <c r="X55" s="10"/>
      <c r="Y55" s="10"/>
      <c r="Z55" s="10"/>
      <c r="AA55" s="10"/>
      <c r="AB55" s="10"/>
      <c r="AC55" s="10"/>
      <c r="AD55" s="1"/>
      <c r="AE55" s="1"/>
      <c r="AF55" s="1"/>
      <c r="AG55" s="1"/>
      <c r="AH55" s="1"/>
      <c r="AI55" s="1"/>
    </row>
    <row r="56" spans="1:35" x14ac:dyDescent="0.3">
      <c r="A56" s="1"/>
      <c r="B56" s="1"/>
      <c r="C56" s="1"/>
      <c r="D56" s="1"/>
      <c r="E56" s="1"/>
      <c r="F56" s="1"/>
      <c r="G56" s="1"/>
      <c r="H56" s="1"/>
      <c r="I56" s="1"/>
      <c r="J56" s="1"/>
      <c r="K56" s="1"/>
      <c r="L56" s="1"/>
      <c r="M56" s="1"/>
      <c r="N56" s="1"/>
      <c r="O56" s="1"/>
      <c r="P56" s="1"/>
      <c r="Q56" s="1"/>
      <c r="R56" s="1"/>
      <c r="S56" s="1"/>
      <c r="T56" s="1"/>
      <c r="U56" s="1"/>
      <c r="V56" s="12"/>
      <c r="W56" s="12"/>
      <c r="X56" s="12"/>
      <c r="Y56" s="12"/>
      <c r="Z56" s="12"/>
      <c r="AA56" s="12"/>
      <c r="AB56" s="12"/>
      <c r="AC56" s="12"/>
      <c r="AD56" s="1"/>
      <c r="AE56" s="1"/>
      <c r="AF56" s="1"/>
      <c r="AG56" s="1"/>
      <c r="AH56" s="1"/>
      <c r="AI56" s="1"/>
    </row>
    <row r="57" spans="1:35" x14ac:dyDescent="0.3">
      <c r="A57" s="1"/>
      <c r="B57" s="1"/>
      <c r="C57" s="1"/>
      <c r="D57" s="1"/>
      <c r="E57" s="1"/>
      <c r="F57" s="1"/>
      <c r="G57" s="1"/>
      <c r="H57" s="1"/>
      <c r="I57" s="1"/>
      <c r="J57" s="1"/>
      <c r="K57" s="1"/>
      <c r="L57" s="1"/>
      <c r="M57" s="1"/>
      <c r="N57" s="1"/>
      <c r="O57" s="1"/>
      <c r="P57" s="1"/>
      <c r="Q57" s="1"/>
      <c r="R57" s="1"/>
      <c r="S57" s="1"/>
      <c r="T57" s="1"/>
      <c r="U57" s="1"/>
      <c r="V57" s="12"/>
      <c r="W57" s="12"/>
      <c r="X57" s="12"/>
      <c r="Y57" s="12"/>
      <c r="Z57" s="12"/>
      <c r="AA57" s="12"/>
      <c r="AB57" s="12"/>
      <c r="AC57" s="12"/>
      <c r="AD57" s="1"/>
      <c r="AE57" s="1"/>
      <c r="AF57" s="1"/>
      <c r="AG57" s="1"/>
      <c r="AH57" s="1"/>
      <c r="AI57" s="1"/>
    </row>
    <row r="58" spans="1:35" s="86" customFormat="1" x14ac:dyDescent="0.3">
      <c r="A58" s="27"/>
      <c r="B58" s="27"/>
      <c r="C58" s="27"/>
      <c r="D58" s="27"/>
      <c r="E58" s="27"/>
      <c r="F58" s="27"/>
      <c r="G58" s="27"/>
      <c r="H58" s="27"/>
      <c r="I58" s="27"/>
      <c r="J58" s="27"/>
      <c r="K58" s="27"/>
      <c r="L58" s="27"/>
      <c r="M58" s="27"/>
      <c r="N58" s="27"/>
      <c r="O58" s="27"/>
      <c r="P58" s="27"/>
      <c r="Q58" s="27"/>
      <c r="R58" s="27"/>
      <c r="S58" s="27"/>
      <c r="T58" s="27"/>
      <c r="U58" s="27"/>
      <c r="V58" s="12"/>
      <c r="W58" s="12"/>
      <c r="X58" s="12"/>
      <c r="Y58" s="12"/>
      <c r="Z58" s="12"/>
      <c r="AA58" s="12"/>
      <c r="AB58" s="12"/>
      <c r="AC58" s="12"/>
      <c r="AD58" s="27"/>
      <c r="AE58" s="27"/>
      <c r="AF58" s="27"/>
      <c r="AG58" s="27"/>
      <c r="AH58" s="27"/>
      <c r="AI58" s="27"/>
    </row>
    <row r="59" spans="1:35" x14ac:dyDescent="0.3">
      <c r="A59" s="1"/>
      <c r="B59" s="1"/>
      <c r="C59" s="1"/>
      <c r="D59" s="1"/>
      <c r="E59" s="1"/>
      <c r="F59" s="1"/>
      <c r="G59" s="1"/>
      <c r="H59" s="1"/>
      <c r="I59" s="1"/>
      <c r="J59" s="1"/>
      <c r="K59" s="1"/>
      <c r="L59" s="1"/>
      <c r="M59" s="1"/>
      <c r="N59" s="1"/>
      <c r="O59" s="1"/>
      <c r="P59" s="1"/>
      <c r="Q59" s="1"/>
      <c r="R59" s="1"/>
      <c r="S59" s="1"/>
      <c r="T59" s="1"/>
      <c r="U59" s="1"/>
      <c r="V59" s="23"/>
      <c r="W59" s="23"/>
      <c r="X59" s="23"/>
      <c r="Y59" s="23"/>
      <c r="Z59" s="23"/>
      <c r="AA59" s="23"/>
      <c r="AB59" s="23"/>
      <c r="AC59" s="23"/>
      <c r="AD59" s="1"/>
      <c r="AE59" s="1"/>
      <c r="AF59" s="1"/>
      <c r="AG59" s="1"/>
      <c r="AH59" s="1"/>
      <c r="AI59" s="1"/>
    </row>
    <row r="60" spans="1:35" x14ac:dyDescent="0.3">
      <c r="A60" s="1"/>
      <c r="B60" s="1"/>
      <c r="C60" s="1"/>
      <c r="D60" s="1"/>
      <c r="E60" s="1"/>
      <c r="F60" s="1"/>
      <c r="G60" s="1"/>
      <c r="H60" s="1"/>
      <c r="I60" s="1"/>
      <c r="J60" s="1"/>
      <c r="K60" s="1"/>
      <c r="L60" s="1"/>
      <c r="M60" s="1"/>
      <c r="N60" s="1"/>
      <c r="O60" s="1"/>
      <c r="P60" s="1"/>
      <c r="Q60" s="1"/>
      <c r="R60" s="1"/>
      <c r="S60" s="1"/>
      <c r="T60" s="1"/>
      <c r="U60" s="1"/>
      <c r="V60" s="23"/>
      <c r="W60" s="23"/>
      <c r="X60" s="23"/>
      <c r="Y60" s="23"/>
      <c r="Z60" s="23"/>
      <c r="AA60" s="23"/>
      <c r="AB60" s="23"/>
      <c r="AC60" s="23"/>
      <c r="AD60" s="1"/>
      <c r="AE60" s="1"/>
      <c r="AF60" s="1"/>
      <c r="AG60" s="1"/>
      <c r="AH60" s="1"/>
      <c r="AI60" s="1"/>
    </row>
    <row r="61" spans="1:35" x14ac:dyDescent="0.3">
      <c r="A61" s="1"/>
      <c r="B61" s="1"/>
      <c r="C61" s="1"/>
      <c r="D61" s="1"/>
      <c r="E61" s="1"/>
      <c r="F61" s="1"/>
      <c r="G61" s="1"/>
      <c r="H61" s="1"/>
      <c r="I61" s="1"/>
      <c r="J61" s="1"/>
      <c r="K61" s="1"/>
      <c r="L61" s="1"/>
      <c r="M61" s="1"/>
      <c r="N61" s="1"/>
      <c r="O61" s="1"/>
      <c r="P61" s="1"/>
      <c r="Q61" s="1"/>
      <c r="R61" s="1"/>
      <c r="S61" s="1"/>
      <c r="T61" s="1"/>
      <c r="U61" s="1"/>
      <c r="V61" s="23"/>
      <c r="W61" s="23"/>
      <c r="X61" s="23"/>
      <c r="Y61" s="23"/>
      <c r="Z61" s="23"/>
      <c r="AA61" s="23"/>
      <c r="AB61" s="23"/>
      <c r="AC61" s="23"/>
      <c r="AD61" s="1"/>
      <c r="AE61" s="1"/>
      <c r="AF61" s="1"/>
      <c r="AG61" s="1"/>
      <c r="AH61" s="1"/>
      <c r="AI61" s="1"/>
    </row>
    <row r="62" spans="1:35" x14ac:dyDescent="0.3">
      <c r="A62" s="1"/>
      <c r="B62" s="1"/>
      <c r="C62" s="1"/>
      <c r="D62" s="1"/>
      <c r="E62" s="1"/>
      <c r="F62" s="1"/>
      <c r="G62" s="1"/>
      <c r="H62" s="1"/>
      <c r="I62" s="1"/>
      <c r="J62" s="1"/>
      <c r="K62" s="1"/>
      <c r="L62" s="1"/>
      <c r="M62" s="1"/>
      <c r="N62" s="1"/>
      <c r="O62" s="1"/>
      <c r="P62" s="1"/>
      <c r="Q62" s="1"/>
      <c r="R62" s="1"/>
      <c r="S62" s="1"/>
      <c r="T62" s="1"/>
      <c r="U62" s="1"/>
      <c r="V62" s="23"/>
      <c r="W62" s="23"/>
      <c r="X62" s="23"/>
      <c r="Y62" s="23"/>
      <c r="Z62" s="23"/>
      <c r="AA62" s="23"/>
      <c r="AB62" s="23"/>
      <c r="AC62" s="23"/>
      <c r="AD62" s="1"/>
      <c r="AE62" s="1"/>
      <c r="AF62" s="1"/>
      <c r="AG62" s="1"/>
      <c r="AH62" s="1"/>
      <c r="AI62" s="1"/>
    </row>
    <row r="63" spans="1:35" x14ac:dyDescent="0.3">
      <c r="A63" s="1"/>
      <c r="B63" s="1"/>
      <c r="C63" s="1"/>
      <c r="D63" s="1"/>
      <c r="E63" s="1"/>
      <c r="F63" s="1"/>
      <c r="G63" s="1"/>
      <c r="H63" s="1"/>
      <c r="I63" s="1"/>
      <c r="J63" s="1"/>
      <c r="K63" s="1"/>
      <c r="L63" s="1"/>
      <c r="M63" s="1"/>
      <c r="N63" s="1"/>
      <c r="O63" s="1"/>
      <c r="P63" s="1"/>
      <c r="Q63" s="1"/>
      <c r="R63" s="1"/>
      <c r="S63" s="1"/>
      <c r="T63" s="1"/>
      <c r="U63" s="1"/>
      <c r="V63" s="23"/>
      <c r="W63" s="23"/>
      <c r="X63" s="23"/>
      <c r="Y63" s="23"/>
      <c r="Z63" s="23"/>
      <c r="AA63" s="23"/>
      <c r="AB63" s="23"/>
      <c r="AC63" s="23"/>
      <c r="AD63" s="1"/>
      <c r="AE63" s="1"/>
      <c r="AF63" s="1"/>
      <c r="AG63" s="1"/>
      <c r="AH63" s="1"/>
      <c r="AI63" s="1"/>
    </row>
    <row r="64" spans="1:35" x14ac:dyDescent="0.3">
      <c r="A64" s="1"/>
      <c r="B64" s="1"/>
      <c r="C64" s="1"/>
      <c r="D64" s="1"/>
      <c r="E64" s="1"/>
      <c r="F64" s="1"/>
      <c r="G64" s="1"/>
      <c r="H64" s="1"/>
      <c r="I64" s="1"/>
      <c r="J64" s="1"/>
      <c r="K64" s="1"/>
      <c r="L64" s="1"/>
      <c r="M64" s="1"/>
      <c r="N64" s="1"/>
      <c r="O64" s="1"/>
      <c r="P64" s="1"/>
      <c r="Q64" s="1"/>
      <c r="R64" s="1"/>
      <c r="S64" s="1"/>
      <c r="T64" s="1"/>
      <c r="U64" s="1"/>
      <c r="V64" s="12"/>
      <c r="W64" s="12"/>
      <c r="X64" s="12"/>
      <c r="Y64" s="12"/>
      <c r="Z64" s="12"/>
      <c r="AA64" s="12"/>
      <c r="AB64" s="12"/>
      <c r="AC64" s="12"/>
      <c r="AD64" s="1"/>
      <c r="AE64" s="1"/>
      <c r="AF64" s="1"/>
      <c r="AG64" s="1"/>
      <c r="AH64" s="1"/>
      <c r="AI64" s="1"/>
    </row>
    <row r="65" spans="22:29" x14ac:dyDescent="0.3">
      <c r="V65" s="12"/>
      <c r="W65" s="12"/>
      <c r="X65" s="12"/>
      <c r="Y65" s="12"/>
      <c r="Z65" s="12"/>
      <c r="AA65" s="12"/>
      <c r="AB65" s="12"/>
      <c r="AC65" s="12"/>
    </row>
    <row r="66" spans="22:29" x14ac:dyDescent="0.3">
      <c r="V66" s="12"/>
      <c r="W66" s="12"/>
      <c r="X66" s="12"/>
      <c r="Y66" s="12"/>
      <c r="Z66" s="12"/>
      <c r="AA66" s="12"/>
      <c r="AB66" s="12"/>
      <c r="AC66" s="12"/>
    </row>
    <row r="67" spans="22:29" x14ac:dyDescent="0.3">
      <c r="V67" s="2"/>
      <c r="W67" s="2"/>
      <c r="X67" s="2"/>
      <c r="Y67" s="2"/>
      <c r="Z67" s="2"/>
      <c r="AA67" s="2"/>
      <c r="AB67" s="2"/>
      <c r="AC67" s="2"/>
    </row>
    <row r="68" spans="22:29" x14ac:dyDescent="0.3">
      <c r="V68" s="2"/>
      <c r="W68" s="2"/>
      <c r="X68" s="2"/>
      <c r="Y68" s="2"/>
      <c r="Z68" s="2"/>
      <c r="AA68" s="2"/>
      <c r="AB68" s="2"/>
      <c r="AC68" s="2"/>
    </row>
    <row r="69" spans="22:29" x14ac:dyDescent="0.3">
      <c r="V69" s="22"/>
      <c r="W69" s="22"/>
      <c r="X69" s="22"/>
      <c r="Y69" s="22"/>
      <c r="Z69" s="22"/>
      <c r="AA69" s="22"/>
      <c r="AB69" s="22"/>
      <c r="AC69" s="22"/>
    </row>
    <row r="75" spans="22:29" x14ac:dyDescent="0.3">
      <c r="V75" s="27"/>
      <c r="W75" s="28"/>
      <c r="X75" s="28"/>
      <c r="Y75" s="28"/>
      <c r="Z75" s="27"/>
      <c r="AA75" s="27"/>
      <c r="AB75" s="28"/>
      <c r="AC75" s="28"/>
    </row>
    <row r="76" spans="22:29" x14ac:dyDescent="0.3">
      <c r="V76" s="1"/>
      <c r="W76" s="12"/>
      <c r="X76" s="12"/>
      <c r="Y76" s="12"/>
      <c r="Z76" s="1"/>
      <c r="AA76" s="1"/>
      <c r="AB76" s="12"/>
      <c r="AC76" s="12"/>
    </row>
    <row r="77" spans="22:29" x14ac:dyDescent="0.3">
      <c r="V77" s="1"/>
      <c r="W77" s="12"/>
      <c r="X77" s="12"/>
      <c r="Y77" s="12"/>
      <c r="Z77" s="1"/>
      <c r="AA77" s="1"/>
      <c r="AB77" s="12"/>
      <c r="AC77" s="12"/>
    </row>
    <row r="78" spans="22:29" x14ac:dyDescent="0.3">
      <c r="V78" s="1"/>
      <c r="W78" s="12"/>
      <c r="X78" s="12"/>
      <c r="Y78" s="12"/>
      <c r="Z78" s="1"/>
      <c r="AA78" s="1"/>
      <c r="AB78" s="12"/>
      <c r="AC78" s="12"/>
    </row>
    <row r="79" spans="22:29" x14ac:dyDescent="0.3">
      <c r="V79" s="27"/>
      <c r="W79" s="28"/>
      <c r="X79" s="28"/>
      <c r="Y79" s="28"/>
      <c r="Z79" s="27"/>
      <c r="AA79" s="27"/>
      <c r="AB79" s="28"/>
      <c r="AC79" s="28"/>
    </row>
    <row r="80" spans="22:29" x14ac:dyDescent="0.3">
      <c r="V80" s="1"/>
      <c r="W80" s="12"/>
      <c r="X80" s="12"/>
      <c r="Y80" s="12"/>
      <c r="Z80" s="1"/>
      <c r="AA80" s="1"/>
      <c r="AB80" s="12"/>
      <c r="AC80" s="12"/>
    </row>
    <row r="81" spans="23:29" x14ac:dyDescent="0.3">
      <c r="W81" s="12"/>
      <c r="X81" s="12"/>
      <c r="Y81" s="12"/>
      <c r="Z81" s="1"/>
      <c r="AA81" s="1"/>
      <c r="AB81" s="12"/>
      <c r="AC81" s="12"/>
    </row>
    <row r="82" spans="23:29" x14ac:dyDescent="0.3">
      <c r="W82" s="12"/>
      <c r="X82" s="12"/>
      <c r="Y82" s="12"/>
      <c r="Z82" s="1"/>
      <c r="AA82" s="1"/>
      <c r="AB82" s="12"/>
      <c r="AC82" s="12"/>
    </row>
    <row r="83" spans="23:29" x14ac:dyDescent="0.3">
      <c r="W83" s="12"/>
      <c r="X83" s="12"/>
      <c r="Y83" s="12"/>
      <c r="Z83" s="1"/>
      <c r="AA83" s="1"/>
      <c r="AB83" s="12"/>
      <c r="AC83" s="12"/>
    </row>
    <row r="84" spans="23:29" x14ac:dyDescent="0.3">
      <c r="W84" s="12"/>
      <c r="X84" s="12"/>
      <c r="Y84" s="12"/>
      <c r="Z84" s="1"/>
      <c r="AA84" s="1"/>
      <c r="AB84" s="12"/>
      <c r="AC84" s="12"/>
    </row>
  </sheetData>
  <mergeCells count="45">
    <mergeCell ref="A50:AI50"/>
    <mergeCell ref="H24:N24"/>
    <mergeCell ref="R24:T24"/>
    <mergeCell ref="V24:X24"/>
    <mergeCell ref="AA24:AC24"/>
    <mergeCell ref="V25:X25"/>
    <mergeCell ref="AA25:AC25"/>
    <mergeCell ref="A35:D35"/>
    <mergeCell ref="A48:AI48"/>
    <mergeCell ref="V41:X41"/>
    <mergeCell ref="H42:N42"/>
    <mergeCell ref="R42:T42"/>
    <mergeCell ref="A39:AI39"/>
    <mergeCell ref="A44:C44"/>
    <mergeCell ref="A46:D46"/>
    <mergeCell ref="AA6:AC6"/>
    <mergeCell ref="V7:X7"/>
    <mergeCell ref="AA7:AC7"/>
    <mergeCell ref="V9:X9"/>
    <mergeCell ref="AA9:AC9"/>
    <mergeCell ref="V8:X8"/>
    <mergeCell ref="AA8:AC8"/>
    <mergeCell ref="A19:C19"/>
    <mergeCell ref="A11:C11"/>
    <mergeCell ref="A13:C13"/>
    <mergeCell ref="A3:F3"/>
    <mergeCell ref="F6:Y6"/>
    <mergeCell ref="H8:N8"/>
    <mergeCell ref="R8:T8"/>
    <mergeCell ref="X1:AI1"/>
    <mergeCell ref="V42:X42"/>
    <mergeCell ref="V43:X43"/>
    <mergeCell ref="V23:X23"/>
    <mergeCell ref="AA23:AC23"/>
    <mergeCell ref="F22:Y22"/>
    <mergeCell ref="AA22:AC22"/>
    <mergeCell ref="AG7:AG8"/>
    <mergeCell ref="AG23:AG24"/>
    <mergeCell ref="A2:F2"/>
    <mergeCell ref="A15:C15"/>
    <mergeCell ref="A17:C17"/>
    <mergeCell ref="A29:D29"/>
    <mergeCell ref="A31:D31"/>
    <mergeCell ref="A33:D33"/>
    <mergeCell ref="A27:D27"/>
  </mergeCells>
  <pageMargins left="0.7" right="0.7" top="0.75" bottom="0.75"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C858-96D9-4967-AFA2-93C1860FFC16}">
  <dimension ref="A1:AI75"/>
  <sheetViews>
    <sheetView view="pageBreakPreview" topLeftCell="A20" zoomScaleNormal="100" zoomScaleSheetLayoutView="100" workbookViewId="0">
      <selection activeCell="AF15" sqref="AF15"/>
    </sheetView>
  </sheetViews>
  <sheetFormatPr defaultColWidth="9.1796875" defaultRowHeight="14" outlineLevelCol="1" x14ac:dyDescent="0.3"/>
  <cols>
    <col min="1" max="2" width="11.7265625" style="1" customWidth="1"/>
    <col min="3" max="3" width="5.54296875" style="1" customWidth="1"/>
    <col min="4" max="4" width="1.81640625" style="1" customWidth="1"/>
    <col min="5" max="5" width="11.453125" style="1" bestFit="1" customWidth="1"/>
    <col min="6" max="6" width="1.1796875" style="1" customWidth="1"/>
    <col min="7" max="7" width="8.7265625" style="1" bestFit="1" customWidth="1"/>
    <col min="8" max="8" width="0.81640625" style="1" customWidth="1"/>
    <col min="9" max="9" width="9.453125" style="1" bestFit="1" customWidth="1"/>
    <col min="10" max="10" width="0.81640625" style="1" customWidth="1"/>
    <col min="11" max="11" width="8.7265625" style="1" bestFit="1" customWidth="1"/>
    <col min="12" max="12" width="0.81640625" style="1" customWidth="1"/>
    <col min="13" max="13" width="9" style="1" bestFit="1" customWidth="1"/>
    <col min="14" max="14" width="0.81640625" style="1" customWidth="1"/>
    <col min="15" max="15" width="11.453125" style="1" bestFit="1" customWidth="1"/>
    <col min="16" max="16" width="1.1796875" style="1" customWidth="1"/>
    <col min="17" max="17" width="8.7265625" style="1" bestFit="1" customWidth="1"/>
    <col min="18" max="18" width="0.81640625" style="1" customWidth="1"/>
    <col min="19" max="19" width="8.7265625" style="1" bestFit="1" customWidth="1"/>
    <col min="20" max="20" width="0.81640625" style="1" customWidth="1"/>
    <col min="21" max="21" width="2.7265625" style="1" customWidth="1"/>
    <col min="22" max="22" width="9.453125" style="1" bestFit="1" customWidth="1"/>
    <col min="23" max="23" width="2.7265625" style="1" customWidth="1"/>
    <col min="24" max="24" width="0.81640625" style="1" customWidth="1" outlineLevel="1"/>
    <col min="25" max="25" width="0.7265625" style="1" customWidth="1" outlineLevel="1"/>
    <col min="26" max="26" width="1.54296875" style="1" customWidth="1" outlineLevel="1"/>
    <col min="27" max="27" width="11.453125" style="1" customWidth="1" outlineLevel="1"/>
    <col min="28" max="28" width="1.54296875" style="1" customWidth="1"/>
    <col min="29" max="29" width="0.81640625" style="1" customWidth="1" outlineLevel="1"/>
    <col min="30" max="30" width="13" style="1" customWidth="1" outlineLevel="1"/>
    <col min="31" max="31" width="0.81640625" style="1" customWidth="1" outlineLevel="1"/>
    <col min="32" max="32" width="11.453125" style="1" customWidth="1" outlineLevel="1"/>
    <col min="33" max="33" width="0.7265625" style="1" customWidth="1"/>
    <col min="34" max="34" width="13.1796875" style="1" customWidth="1"/>
    <col min="35" max="16384" width="9.1796875" style="1"/>
  </cols>
  <sheetData>
    <row r="1" spans="1:35" ht="21" x14ac:dyDescent="0.5">
      <c r="A1" s="60" t="s">
        <v>1</v>
      </c>
      <c r="B1" s="61"/>
      <c r="C1" s="61"/>
      <c r="D1" s="61"/>
      <c r="X1" s="49"/>
      <c r="Y1" s="134" t="s">
        <v>47</v>
      </c>
      <c r="Z1" s="134"/>
      <c r="AA1" s="134"/>
      <c r="AB1" s="134"/>
      <c r="AC1" s="134"/>
      <c r="AD1" s="134"/>
      <c r="AE1" s="136"/>
      <c r="AF1" s="136"/>
      <c r="AG1" s="136"/>
      <c r="AH1" s="136"/>
    </row>
    <row r="2" spans="1:35" ht="16" x14ac:dyDescent="0.4">
      <c r="A2" s="156" t="s">
        <v>48</v>
      </c>
      <c r="B2" s="174"/>
      <c r="C2" s="174"/>
      <c r="D2" s="174"/>
    </row>
    <row r="3" spans="1:35" s="2" customFormat="1" ht="16" x14ac:dyDescent="0.4">
      <c r="A3" s="156" t="s">
        <v>49</v>
      </c>
      <c r="B3" s="174"/>
      <c r="C3" s="174"/>
      <c r="D3" s="174"/>
    </row>
    <row r="4" spans="1:35" s="2" customFormat="1" x14ac:dyDescent="0.3"/>
    <row r="5" spans="1:35" s="2" customFormat="1" ht="16" x14ac:dyDescent="0.4">
      <c r="A5" s="25"/>
      <c r="B5" s="26"/>
      <c r="C5" s="26"/>
      <c r="D5" s="26"/>
    </row>
    <row r="6" spans="1:35" s="2" customFormat="1" ht="16" x14ac:dyDescent="0.3">
      <c r="E6" s="137" t="s">
        <v>5</v>
      </c>
      <c r="F6" s="138"/>
      <c r="G6" s="138"/>
      <c r="H6" s="138"/>
      <c r="I6" s="138"/>
      <c r="J6" s="138"/>
      <c r="K6" s="138"/>
      <c r="L6" s="138"/>
      <c r="M6" s="138"/>
      <c r="N6" s="138"/>
      <c r="O6" s="138"/>
      <c r="P6" s="138"/>
      <c r="Q6" s="138"/>
      <c r="R6" s="138"/>
      <c r="S6" s="138"/>
      <c r="T6" s="138"/>
      <c r="U6" s="138"/>
      <c r="V6" s="138"/>
      <c r="W6" s="138"/>
      <c r="X6" s="138"/>
      <c r="Y6" s="57"/>
      <c r="Z6" s="138" t="s">
        <v>6</v>
      </c>
      <c r="AA6" s="138"/>
      <c r="AB6" s="145"/>
      <c r="AD6" s="59" t="s">
        <v>50</v>
      </c>
      <c r="AF6" s="119" t="s">
        <v>6</v>
      </c>
      <c r="AH6" s="3" t="s">
        <v>41</v>
      </c>
      <c r="AI6" s="118"/>
    </row>
    <row r="7" spans="1:35" s="2" customFormat="1" ht="14.5" x14ac:dyDescent="0.35">
      <c r="E7" s="3" t="s">
        <v>7</v>
      </c>
      <c r="O7" s="3" t="s">
        <v>7</v>
      </c>
      <c r="U7" s="141" t="s">
        <v>8</v>
      </c>
      <c r="V7" s="183"/>
      <c r="W7" s="183"/>
      <c r="X7" s="50"/>
      <c r="Z7" s="147" t="s">
        <v>8</v>
      </c>
      <c r="AA7" s="178"/>
      <c r="AB7" s="178"/>
      <c r="AD7" s="59" t="s">
        <v>9</v>
      </c>
      <c r="AE7" s="59"/>
      <c r="AF7" s="129" t="s">
        <v>11</v>
      </c>
      <c r="AH7" s="4" t="s">
        <v>7</v>
      </c>
    </row>
    <row r="8" spans="1:35" s="2" customFormat="1" ht="14.5" x14ac:dyDescent="0.35">
      <c r="E8" s="4" t="s">
        <v>10</v>
      </c>
      <c r="G8" s="141" t="s">
        <v>11</v>
      </c>
      <c r="H8" s="176"/>
      <c r="I8" s="176"/>
      <c r="J8" s="176"/>
      <c r="K8" s="176"/>
      <c r="L8" s="176"/>
      <c r="M8" s="176"/>
      <c r="O8" s="4" t="s">
        <v>10</v>
      </c>
      <c r="Q8" s="141" t="s">
        <v>11</v>
      </c>
      <c r="R8" s="199"/>
      <c r="S8" s="199"/>
      <c r="T8" s="65"/>
      <c r="U8" s="141" t="s">
        <v>12</v>
      </c>
      <c r="V8" s="141"/>
      <c r="W8" s="141"/>
      <c r="X8" s="51"/>
      <c r="Y8" s="48"/>
      <c r="Z8" s="150" t="s">
        <v>12</v>
      </c>
      <c r="AA8" s="150"/>
      <c r="AB8" s="150"/>
      <c r="AC8" s="65"/>
      <c r="AD8" s="58" t="s">
        <v>10</v>
      </c>
      <c r="AE8" s="59"/>
      <c r="AF8" s="130"/>
      <c r="AH8" s="4" t="s">
        <v>10</v>
      </c>
    </row>
    <row r="9" spans="1:35" s="5" customFormat="1" ht="14.5" x14ac:dyDescent="0.35">
      <c r="E9" s="8">
        <v>45291</v>
      </c>
      <c r="G9" s="6">
        <v>45382</v>
      </c>
      <c r="H9" s="7"/>
      <c r="I9" s="7">
        <v>45473</v>
      </c>
      <c r="J9" s="7"/>
      <c r="K9" s="7">
        <v>45565</v>
      </c>
      <c r="L9" s="7"/>
      <c r="M9" s="7">
        <v>45657</v>
      </c>
      <c r="N9" s="7"/>
      <c r="O9" s="8">
        <v>45657</v>
      </c>
      <c r="Q9" s="6">
        <v>45747</v>
      </c>
      <c r="R9" s="7"/>
      <c r="S9" s="7">
        <v>45838</v>
      </c>
      <c r="T9" s="7"/>
      <c r="U9" s="142" t="s">
        <v>13</v>
      </c>
      <c r="V9" s="177"/>
      <c r="W9" s="177"/>
      <c r="X9" s="52"/>
      <c r="Y9" s="7"/>
      <c r="Z9" s="142" t="s">
        <v>14</v>
      </c>
      <c r="AA9" s="177"/>
      <c r="AB9" s="198"/>
      <c r="AD9" s="8">
        <v>45930</v>
      </c>
      <c r="AF9" s="8">
        <v>46022</v>
      </c>
      <c r="AG9" s="64"/>
      <c r="AH9" s="8">
        <v>46022</v>
      </c>
    </row>
    <row r="10" spans="1:35" s="2" customFormat="1" ht="4.5" customHeight="1" x14ac:dyDescent="0.3">
      <c r="E10" s="9"/>
      <c r="O10" s="9"/>
      <c r="Y10" s="68"/>
      <c r="AH10" s="9"/>
    </row>
    <row r="11" spans="1:35" s="2" customFormat="1" ht="14.5" x14ac:dyDescent="0.35">
      <c r="A11" s="153" t="s">
        <v>15</v>
      </c>
      <c r="B11" s="172"/>
      <c r="C11" s="172"/>
      <c r="E11" s="11">
        <v>8188</v>
      </c>
      <c r="F11" s="10"/>
      <c r="G11" s="10">
        <v>2582</v>
      </c>
      <c r="H11" s="10"/>
      <c r="I11" s="10">
        <v>1733</v>
      </c>
      <c r="J11" s="10"/>
      <c r="K11" s="10">
        <v>1666</v>
      </c>
      <c r="L11" s="10"/>
      <c r="M11" s="10">
        <v>2199</v>
      </c>
      <c r="N11" s="10"/>
      <c r="O11" s="11">
        <f>SUM(G11,I11,K11,M11)</f>
        <v>8180</v>
      </c>
      <c r="P11" s="10"/>
      <c r="Q11" s="10">
        <v>2038</v>
      </c>
      <c r="R11" s="10"/>
      <c r="S11" s="10">
        <v>1657</v>
      </c>
      <c r="T11" s="10"/>
      <c r="U11" s="10"/>
      <c r="V11" s="10">
        <v>485</v>
      </c>
      <c r="W11" s="10"/>
      <c r="X11" s="10"/>
      <c r="Y11" s="69"/>
      <c r="Z11" s="10"/>
      <c r="AA11" s="10">
        <v>980.00000000000023</v>
      </c>
      <c r="AB11" s="10"/>
      <c r="AC11" s="10"/>
      <c r="AD11" s="10">
        <f>+AA11+V11</f>
        <v>1465.0000000000002</v>
      </c>
      <c r="AE11" s="10"/>
      <c r="AF11" s="10">
        <v>1972</v>
      </c>
      <c r="AH11" s="11">
        <f>+AF11+AD11+S11+Q11</f>
        <v>7132</v>
      </c>
    </row>
    <row r="12" spans="1:35" s="2" customFormat="1" ht="4.5" customHeight="1" x14ac:dyDescent="0.3">
      <c r="E12" s="13"/>
      <c r="F12" s="12"/>
      <c r="G12" s="12"/>
      <c r="H12" s="12"/>
      <c r="I12" s="12"/>
      <c r="J12" s="12"/>
      <c r="K12" s="12"/>
      <c r="L12" s="12"/>
      <c r="M12" s="12"/>
      <c r="N12" s="12"/>
      <c r="O12" s="13"/>
      <c r="P12" s="12"/>
      <c r="Q12" s="12"/>
      <c r="R12" s="12"/>
      <c r="S12" s="12"/>
      <c r="T12" s="12"/>
      <c r="U12" s="12"/>
      <c r="V12" s="12"/>
      <c r="W12" s="12"/>
      <c r="X12" s="12"/>
      <c r="Y12" s="70"/>
      <c r="Z12" s="12"/>
      <c r="AA12" s="12"/>
      <c r="AB12" s="12"/>
      <c r="AC12" s="12"/>
      <c r="AD12" s="12"/>
      <c r="AE12" s="12"/>
      <c r="AF12" s="12"/>
      <c r="AH12" s="13"/>
    </row>
    <row r="13" spans="1:35" s="2" customFormat="1" ht="14.5" x14ac:dyDescent="0.35">
      <c r="A13" s="153" t="s">
        <v>16</v>
      </c>
      <c r="B13" s="172"/>
      <c r="C13" s="172"/>
      <c r="E13" s="13">
        <v>8085</v>
      </c>
      <c r="F13" s="12"/>
      <c r="G13" s="12">
        <v>1998</v>
      </c>
      <c r="H13" s="12"/>
      <c r="I13" s="12">
        <v>1908</v>
      </c>
      <c r="J13" s="12"/>
      <c r="K13" s="12">
        <v>1872</v>
      </c>
      <c r="L13" s="12"/>
      <c r="M13" s="12">
        <v>1869</v>
      </c>
      <c r="N13" s="12"/>
      <c r="O13" s="13">
        <f>SUM(G13,I13,K13,M13)</f>
        <v>7647</v>
      </c>
      <c r="P13" s="12"/>
      <c r="Q13" s="12">
        <v>1826</v>
      </c>
      <c r="R13" s="12"/>
      <c r="S13" s="12">
        <v>1780</v>
      </c>
      <c r="T13" s="12"/>
      <c r="U13" s="12"/>
      <c r="V13" s="12">
        <v>696</v>
      </c>
      <c r="W13" s="12"/>
      <c r="X13" s="12"/>
      <c r="Y13" s="70"/>
      <c r="Z13" s="12"/>
      <c r="AA13" s="12">
        <v>1044.0000000000002</v>
      </c>
      <c r="AB13" s="12"/>
      <c r="AC13" s="12"/>
      <c r="AD13" s="12">
        <f>+AA13+V13</f>
        <v>1740.0000000000002</v>
      </c>
      <c r="AE13" s="12"/>
      <c r="AF13" s="12">
        <v>1742</v>
      </c>
      <c r="AH13" s="13">
        <f>+AF13+AD13+S13+Q13</f>
        <v>7088</v>
      </c>
    </row>
    <row r="14" spans="1:35" s="2" customFormat="1" ht="4.5" customHeight="1" x14ac:dyDescent="0.3">
      <c r="E14" s="13"/>
      <c r="F14" s="12"/>
      <c r="G14" s="12"/>
      <c r="H14" s="12"/>
      <c r="I14" s="12"/>
      <c r="J14" s="12"/>
      <c r="K14" s="12"/>
      <c r="L14" s="12"/>
      <c r="M14" s="12"/>
      <c r="N14" s="12"/>
      <c r="O14" s="13"/>
      <c r="P14" s="12"/>
      <c r="Q14" s="12"/>
      <c r="R14" s="12"/>
      <c r="S14" s="12"/>
      <c r="T14" s="12"/>
      <c r="U14" s="12"/>
      <c r="V14" s="12"/>
      <c r="W14" s="12"/>
      <c r="X14" s="12"/>
      <c r="Y14" s="70"/>
      <c r="Z14" s="12"/>
      <c r="AA14" s="12"/>
      <c r="AB14" s="12"/>
      <c r="AC14" s="12"/>
      <c r="AD14" s="12"/>
      <c r="AE14" s="12"/>
      <c r="AF14" s="12"/>
      <c r="AH14" s="13"/>
    </row>
    <row r="15" spans="1:35" s="2" customFormat="1" ht="14.5" x14ac:dyDescent="0.35">
      <c r="A15" s="153" t="s">
        <v>18</v>
      </c>
      <c r="B15" s="172"/>
      <c r="C15" s="172"/>
      <c r="E15" s="13">
        <v>3812</v>
      </c>
      <c r="F15" s="12"/>
      <c r="G15" s="12">
        <v>651</v>
      </c>
      <c r="H15" s="12"/>
      <c r="I15" s="12">
        <v>630</v>
      </c>
      <c r="J15" s="12"/>
      <c r="K15" s="12">
        <v>760</v>
      </c>
      <c r="L15" s="12"/>
      <c r="M15" s="12">
        <v>911</v>
      </c>
      <c r="N15" s="12"/>
      <c r="O15" s="13">
        <f>SUM(G15,I15,K15,M15)</f>
        <v>2952</v>
      </c>
      <c r="P15" s="12"/>
      <c r="Q15" s="12">
        <v>674</v>
      </c>
      <c r="R15" s="12"/>
      <c r="S15" s="12">
        <v>574</v>
      </c>
      <c r="T15" s="12"/>
      <c r="U15" s="12"/>
      <c r="V15" s="12">
        <v>246.99999999999997</v>
      </c>
      <c r="W15" s="12"/>
      <c r="X15" s="12"/>
      <c r="Y15" s="70"/>
      <c r="Z15" s="12"/>
      <c r="AA15" s="12">
        <v>343.99999999999989</v>
      </c>
      <c r="AB15" s="12"/>
      <c r="AC15" s="12"/>
      <c r="AD15" s="12">
        <f>+AA15+V15</f>
        <v>590.99999999999989</v>
      </c>
      <c r="AE15" s="12"/>
      <c r="AF15" s="12">
        <v>1000</v>
      </c>
      <c r="AH15" s="13">
        <f>+AF15+AD15+S15+Q15</f>
        <v>2839</v>
      </c>
    </row>
    <row r="16" spans="1:35" s="2" customFormat="1" ht="4.5" customHeight="1" x14ac:dyDescent="0.3">
      <c r="E16" s="15"/>
      <c r="F16" s="12"/>
      <c r="G16" s="12"/>
      <c r="H16" s="12"/>
      <c r="I16" s="14"/>
      <c r="J16" s="12"/>
      <c r="K16" s="14"/>
      <c r="L16" s="12"/>
      <c r="M16" s="14"/>
      <c r="N16" s="12"/>
      <c r="O16" s="15"/>
      <c r="P16" s="12"/>
      <c r="Q16" s="12"/>
      <c r="R16" s="12"/>
      <c r="S16" s="14"/>
      <c r="T16" s="12"/>
      <c r="U16" s="12"/>
      <c r="V16" s="14"/>
      <c r="W16" s="12"/>
      <c r="X16" s="12"/>
      <c r="Y16" s="70"/>
      <c r="Z16" s="12"/>
      <c r="AA16" s="14"/>
      <c r="AB16" s="12"/>
      <c r="AC16" s="12"/>
      <c r="AD16" s="14"/>
      <c r="AE16" s="12"/>
      <c r="AF16" s="12"/>
      <c r="AH16" s="15"/>
    </row>
    <row r="17" spans="1:34" s="2" customFormat="1" ht="15" thickBot="1" x14ac:dyDescent="0.4">
      <c r="A17" s="161" t="s">
        <v>19</v>
      </c>
      <c r="B17" s="171"/>
      <c r="C17" s="171"/>
      <c r="D17" s="171"/>
      <c r="E17" s="110">
        <f>SUM(E11:E15)</f>
        <v>20085</v>
      </c>
      <c r="F17" s="111"/>
      <c r="G17" s="112">
        <f>SUM(G11:G15)</f>
        <v>5231</v>
      </c>
      <c r="H17" s="111"/>
      <c r="I17" s="112">
        <f>SUM(I11:I15)</f>
        <v>4271</v>
      </c>
      <c r="J17" s="111"/>
      <c r="K17" s="112">
        <f>SUM(K11:K15)</f>
        <v>4298</v>
      </c>
      <c r="L17" s="111"/>
      <c r="M17" s="112">
        <f>SUM(M11:M15)</f>
        <v>4979</v>
      </c>
      <c r="N17" s="111"/>
      <c r="O17" s="110">
        <f>SUM(G17,I17,K17,M17)</f>
        <v>18779</v>
      </c>
      <c r="P17" s="111"/>
      <c r="Q17" s="112">
        <f>SUM(Q11:Q15)</f>
        <v>4538</v>
      </c>
      <c r="R17" s="111"/>
      <c r="S17" s="112">
        <f>SUM(S11:S15)</f>
        <v>4011</v>
      </c>
      <c r="T17" s="111"/>
      <c r="U17" s="111"/>
      <c r="V17" s="112">
        <f>SUM(V11:V15)</f>
        <v>1428</v>
      </c>
      <c r="W17" s="111"/>
      <c r="X17" s="113"/>
      <c r="Y17" s="111"/>
      <c r="Z17" s="111"/>
      <c r="AA17" s="112">
        <f>SUM(AA11:AA15)</f>
        <v>2368.0000000000005</v>
      </c>
      <c r="AB17" s="111"/>
      <c r="AC17" s="111"/>
      <c r="AD17" s="112">
        <f>+AA17+V17</f>
        <v>3796.0000000000005</v>
      </c>
      <c r="AE17" s="12"/>
      <c r="AF17" s="112">
        <f>SUM(AF11:AF15)</f>
        <v>4714</v>
      </c>
      <c r="AH17" s="110">
        <f>SUM(Q17,S17,AD17,AF17)</f>
        <v>17059</v>
      </c>
    </row>
    <row r="18" spans="1:34" s="83" customFormat="1" ht="9" customHeight="1" x14ac:dyDescent="0.3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c r="AH18" s="21"/>
    </row>
    <row r="19" spans="1:34" s="83" customFormat="1" ht="14.5" x14ac:dyDescent="0.3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4" s="83" customFormat="1" ht="16.5" x14ac:dyDescent="0.35">
      <c r="A20" s="31"/>
      <c r="B20" s="32"/>
      <c r="C20" s="32"/>
      <c r="D20" s="2"/>
      <c r="E20" s="137" t="s">
        <v>42</v>
      </c>
      <c r="F20" s="138"/>
      <c r="G20" s="138"/>
      <c r="H20" s="138"/>
      <c r="I20" s="138"/>
      <c r="J20" s="138"/>
      <c r="K20" s="138"/>
      <c r="L20" s="138"/>
      <c r="M20" s="138"/>
      <c r="N20" s="138"/>
      <c r="O20" s="138"/>
      <c r="P20" s="138"/>
      <c r="Q20" s="138"/>
      <c r="R20" s="138"/>
      <c r="S20" s="138"/>
      <c r="T20" s="138"/>
      <c r="U20" s="138"/>
      <c r="V20" s="138"/>
      <c r="W20" s="138"/>
      <c r="X20" s="138"/>
      <c r="Y20" s="57"/>
      <c r="Z20" s="138" t="s">
        <v>6</v>
      </c>
      <c r="AA20" s="138"/>
      <c r="AB20" s="145"/>
      <c r="AC20" s="2"/>
      <c r="AD20" s="59" t="s">
        <v>51</v>
      </c>
      <c r="AE20" s="2"/>
      <c r="AF20" s="116" t="s">
        <v>6</v>
      </c>
      <c r="AG20" s="2"/>
      <c r="AH20" s="3" t="s">
        <v>51</v>
      </c>
    </row>
    <row r="21" spans="1:34" s="83" customFormat="1" ht="14.5" x14ac:dyDescent="0.35">
      <c r="A21" s="31"/>
      <c r="B21" s="32"/>
      <c r="C21" s="32"/>
      <c r="D21" s="2"/>
      <c r="E21" s="3" t="s">
        <v>7</v>
      </c>
      <c r="F21" s="2"/>
      <c r="G21" s="2"/>
      <c r="H21" s="2"/>
      <c r="I21" s="2"/>
      <c r="J21" s="2"/>
      <c r="K21" s="2"/>
      <c r="L21" s="2"/>
      <c r="M21" s="2"/>
      <c r="N21" s="2"/>
      <c r="O21" s="4" t="s">
        <v>7</v>
      </c>
      <c r="P21" s="2"/>
      <c r="Q21" s="2"/>
      <c r="R21" s="2"/>
      <c r="S21" s="2"/>
      <c r="T21" s="2"/>
      <c r="U21" s="141" t="s">
        <v>8</v>
      </c>
      <c r="V21" s="183"/>
      <c r="W21" s="183"/>
      <c r="X21" s="50"/>
      <c r="Y21" s="2"/>
      <c r="Z21" s="147" t="s">
        <v>8</v>
      </c>
      <c r="AA21" s="178"/>
      <c r="AB21" s="178"/>
      <c r="AC21" s="2"/>
      <c r="AD21" s="59" t="s">
        <v>9</v>
      </c>
      <c r="AE21" s="2"/>
      <c r="AF21" s="129" t="s">
        <v>11</v>
      </c>
      <c r="AG21" s="2"/>
      <c r="AH21" s="4" t="s">
        <v>7</v>
      </c>
    </row>
    <row r="22" spans="1:34" s="83" customFormat="1" ht="14.5" x14ac:dyDescent="0.35">
      <c r="A22" s="31"/>
      <c r="B22" s="32"/>
      <c r="C22" s="32"/>
      <c r="D22" s="2"/>
      <c r="E22" s="4" t="s">
        <v>10</v>
      </c>
      <c r="F22" s="2"/>
      <c r="G22" s="141" t="s">
        <v>11</v>
      </c>
      <c r="H22" s="176"/>
      <c r="I22" s="176"/>
      <c r="J22" s="176"/>
      <c r="K22" s="176"/>
      <c r="L22" s="176"/>
      <c r="M22" s="176"/>
      <c r="N22" s="2"/>
      <c r="O22" s="4" t="s">
        <v>10</v>
      </c>
      <c r="P22" s="2"/>
      <c r="Q22" s="150" t="s">
        <v>11</v>
      </c>
      <c r="R22" s="150"/>
      <c r="S22" s="150"/>
      <c r="T22" s="48"/>
      <c r="U22" s="150" t="s">
        <v>12</v>
      </c>
      <c r="V22" s="150"/>
      <c r="W22" s="150"/>
      <c r="X22" s="51"/>
      <c r="Y22" s="48"/>
      <c r="Z22" s="150" t="s">
        <v>12</v>
      </c>
      <c r="AA22" s="150"/>
      <c r="AB22" s="150"/>
      <c r="AC22" s="65"/>
      <c r="AD22" s="58" t="s">
        <v>10</v>
      </c>
      <c r="AE22" s="2"/>
      <c r="AF22" s="130"/>
      <c r="AG22" s="2"/>
      <c r="AH22" s="4" t="s">
        <v>10</v>
      </c>
    </row>
    <row r="23" spans="1:34" s="83" customFormat="1" ht="14.5" x14ac:dyDescent="0.3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42" t="s">
        <v>13</v>
      </c>
      <c r="V23" s="177"/>
      <c r="W23" s="177"/>
      <c r="X23" s="52"/>
      <c r="Y23" s="7"/>
      <c r="Z23" s="142" t="s">
        <v>14</v>
      </c>
      <c r="AA23" s="177"/>
      <c r="AB23" s="198"/>
      <c r="AC23" s="5"/>
      <c r="AD23" s="8">
        <v>45930</v>
      </c>
      <c r="AE23" s="2"/>
      <c r="AF23" s="8">
        <v>46022</v>
      </c>
      <c r="AG23" s="64"/>
      <c r="AH23" s="8">
        <v>46022</v>
      </c>
    </row>
    <row r="24" spans="1:34" s="83" customFormat="1" ht="9.75" customHeight="1" x14ac:dyDescent="0.3">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c r="AG24" s="2"/>
      <c r="AH24" s="9"/>
    </row>
    <row r="25" spans="1:34" s="2" customFormat="1" ht="15" customHeight="1" x14ac:dyDescent="0.35">
      <c r="A25" s="153" t="s">
        <v>52</v>
      </c>
      <c r="B25" s="172"/>
      <c r="C25" s="172"/>
      <c r="E25" s="11">
        <v>9861</v>
      </c>
      <c r="F25" s="10"/>
      <c r="G25" s="10">
        <v>2494</v>
      </c>
      <c r="H25" s="10"/>
      <c r="I25" s="10">
        <v>1968</v>
      </c>
      <c r="J25" s="10"/>
      <c r="K25" s="10">
        <v>2066</v>
      </c>
      <c r="L25" s="10"/>
      <c r="M25" s="10">
        <v>2671</v>
      </c>
      <c r="N25" s="10"/>
      <c r="O25" s="11">
        <f>SUM(G25,I25,K25,M25)</f>
        <v>9199</v>
      </c>
      <c r="P25" s="10"/>
      <c r="Q25" s="10">
        <v>2343</v>
      </c>
      <c r="R25" s="10"/>
      <c r="S25" s="10">
        <v>1956</v>
      </c>
      <c r="T25" s="10"/>
      <c r="U25" s="10"/>
      <c r="V25" s="10">
        <v>657</v>
      </c>
      <c r="W25" s="10"/>
      <c r="X25" s="10"/>
      <c r="Y25" s="69"/>
      <c r="Z25" s="10"/>
      <c r="AA25" s="10">
        <v>1108.9999999999998</v>
      </c>
      <c r="AB25" s="10"/>
      <c r="AC25" s="10"/>
      <c r="AD25" s="10">
        <f>+AA25+V25</f>
        <v>1765.9999999999998</v>
      </c>
      <c r="AE25" s="12"/>
      <c r="AF25" s="10">
        <v>2355</v>
      </c>
      <c r="AH25" s="11">
        <f>+AF25+AD25+S25+Q25</f>
        <v>8420</v>
      </c>
    </row>
    <row r="26" spans="1:34" s="2" customFormat="1" ht="4.5" customHeight="1" x14ac:dyDescent="0.3">
      <c r="E26" s="13"/>
      <c r="F26" s="12"/>
      <c r="G26" s="12"/>
      <c r="H26" s="12"/>
      <c r="I26" s="12"/>
      <c r="J26" s="12"/>
      <c r="K26" s="12"/>
      <c r="L26" s="12"/>
      <c r="M26" s="12"/>
      <c r="N26" s="12"/>
      <c r="O26" s="13"/>
      <c r="P26" s="12"/>
      <c r="Q26" s="12"/>
      <c r="R26" s="12"/>
      <c r="S26" s="12"/>
      <c r="T26" s="12"/>
      <c r="U26" s="12"/>
      <c r="V26" s="12"/>
      <c r="W26" s="12"/>
      <c r="X26" s="12"/>
      <c r="Y26" s="70"/>
      <c r="Z26" s="12"/>
      <c r="AA26" s="12"/>
      <c r="AB26" s="12"/>
      <c r="AC26" s="12"/>
      <c r="AD26" s="12"/>
      <c r="AE26" s="12"/>
      <c r="AF26" s="12"/>
      <c r="AH26" s="13"/>
    </row>
    <row r="27" spans="1:34" s="2" customFormat="1" ht="15" customHeight="1" x14ac:dyDescent="0.35">
      <c r="A27" s="153" t="s">
        <v>53</v>
      </c>
      <c r="B27" s="172"/>
      <c r="C27" s="172"/>
      <c r="E27" s="13">
        <v>761</v>
      </c>
      <c r="F27" s="12"/>
      <c r="G27" s="12">
        <v>169</v>
      </c>
      <c r="H27" s="12"/>
      <c r="I27" s="12">
        <v>111</v>
      </c>
      <c r="J27" s="12"/>
      <c r="K27" s="12">
        <v>164</v>
      </c>
      <c r="L27" s="12"/>
      <c r="M27" s="12">
        <v>245</v>
      </c>
      <c r="N27" s="12"/>
      <c r="O27" s="13">
        <f>SUM(G27,I27,K27,M27)</f>
        <v>689</v>
      </c>
      <c r="P27" s="12"/>
      <c r="Q27" s="12">
        <v>153</v>
      </c>
      <c r="R27" s="12"/>
      <c r="S27" s="12">
        <v>116</v>
      </c>
      <c r="T27" s="12"/>
      <c r="U27" s="12"/>
      <c r="V27" s="12">
        <v>59</v>
      </c>
      <c r="W27" s="12"/>
      <c r="X27" s="12"/>
      <c r="Y27" s="70"/>
      <c r="Z27" s="12"/>
      <c r="AA27" s="12">
        <v>62</v>
      </c>
      <c r="AB27" s="12"/>
      <c r="AC27" s="12"/>
      <c r="AD27" s="12">
        <f>+AA27+V27</f>
        <v>121</v>
      </c>
      <c r="AE27" s="12"/>
      <c r="AF27" s="12">
        <v>185</v>
      </c>
      <c r="AH27" s="13">
        <f>+AF27+AD27+S27+Q27</f>
        <v>575</v>
      </c>
    </row>
    <row r="28" spans="1:34" s="2" customFormat="1" ht="4.5" customHeight="1" x14ac:dyDescent="0.3">
      <c r="E28" s="13"/>
      <c r="F28" s="12"/>
      <c r="G28" s="12"/>
      <c r="H28" s="12"/>
      <c r="I28" s="12"/>
      <c r="J28" s="12"/>
      <c r="K28" s="12"/>
      <c r="L28" s="12"/>
      <c r="M28" s="12"/>
      <c r="N28" s="12"/>
      <c r="O28" s="13"/>
      <c r="P28" s="12"/>
      <c r="Q28" s="12"/>
      <c r="R28" s="12"/>
      <c r="S28" s="12"/>
      <c r="T28" s="12"/>
      <c r="U28" s="12"/>
      <c r="V28" s="12"/>
      <c r="W28" s="12"/>
      <c r="X28" s="12"/>
      <c r="Y28" s="70"/>
      <c r="Z28" s="12"/>
      <c r="AA28" s="12"/>
      <c r="AB28" s="12"/>
      <c r="AC28" s="12"/>
      <c r="AD28" s="12"/>
      <c r="AE28" s="12"/>
      <c r="AF28" s="12"/>
      <c r="AH28" s="13"/>
    </row>
    <row r="29" spans="1:34" s="2" customFormat="1" ht="15" customHeight="1" x14ac:dyDescent="0.3">
      <c r="A29" s="2" t="s">
        <v>54</v>
      </c>
      <c r="E29" s="13">
        <v>4672</v>
      </c>
      <c r="F29" s="12"/>
      <c r="G29" s="12">
        <v>1123</v>
      </c>
      <c r="H29" s="12"/>
      <c r="I29" s="12">
        <v>1174</v>
      </c>
      <c r="J29" s="12"/>
      <c r="K29" s="12">
        <v>1132</v>
      </c>
      <c r="L29" s="12"/>
      <c r="M29" s="12">
        <v>1114</v>
      </c>
      <c r="N29" s="12"/>
      <c r="O29" s="13">
        <f>SUM(G29,I29,K29,M29)</f>
        <v>4543</v>
      </c>
      <c r="P29" s="12"/>
      <c r="Q29" s="12">
        <v>1120</v>
      </c>
      <c r="R29" s="12"/>
      <c r="S29" s="12">
        <v>1076</v>
      </c>
      <c r="T29" s="12"/>
      <c r="U29" s="12"/>
      <c r="V29" s="12">
        <v>430.00000000000011</v>
      </c>
      <c r="W29" s="12"/>
      <c r="X29" s="12"/>
      <c r="Y29" s="69"/>
      <c r="Z29" s="10"/>
      <c r="AA29" s="12">
        <v>656.99999999999989</v>
      </c>
      <c r="AB29" s="12"/>
      <c r="AC29" s="12"/>
      <c r="AD29" s="12">
        <f>+AA29+V29</f>
        <v>1087</v>
      </c>
      <c r="AE29" s="12"/>
      <c r="AF29" s="12">
        <v>1086</v>
      </c>
      <c r="AH29" s="13">
        <f>+AF29+AD29+S29+Q29</f>
        <v>4369</v>
      </c>
    </row>
    <row r="30" spans="1:34" s="2" customFormat="1" ht="4.5" customHeight="1" x14ac:dyDescent="0.3">
      <c r="E30" s="15"/>
      <c r="F30" s="12"/>
      <c r="G30" s="14"/>
      <c r="H30" s="12"/>
      <c r="I30" s="14"/>
      <c r="J30" s="12"/>
      <c r="K30" s="14"/>
      <c r="L30" s="12"/>
      <c r="M30" s="14"/>
      <c r="N30" s="12"/>
      <c r="O30" s="15"/>
      <c r="P30" s="12"/>
      <c r="Q30" s="14"/>
      <c r="R30" s="12"/>
      <c r="S30" s="14"/>
      <c r="T30" s="12"/>
      <c r="U30" s="12"/>
      <c r="V30" s="14"/>
      <c r="W30" s="12"/>
      <c r="X30" s="12"/>
      <c r="Y30" s="70"/>
      <c r="Z30" s="12"/>
      <c r="AA30" s="14"/>
      <c r="AB30" s="12"/>
      <c r="AC30" s="12"/>
      <c r="AD30" s="14"/>
      <c r="AE30" s="12"/>
      <c r="AF30" s="12"/>
      <c r="AH30" s="15"/>
    </row>
    <row r="31" spans="1:34" s="2" customFormat="1" ht="15" thickBot="1" x14ac:dyDescent="0.4">
      <c r="A31" s="161" t="s">
        <v>20</v>
      </c>
      <c r="B31" s="171"/>
      <c r="C31" s="171"/>
      <c r="D31" s="171"/>
      <c r="E31" s="110">
        <f>SUM(E25:E29)</f>
        <v>15294</v>
      </c>
      <c r="F31" s="111"/>
      <c r="G31" s="112">
        <f>SUM(G25:G29)</f>
        <v>3786</v>
      </c>
      <c r="H31" s="111"/>
      <c r="I31" s="112">
        <f>SUM(I25:I29)</f>
        <v>3253</v>
      </c>
      <c r="J31" s="111"/>
      <c r="K31" s="112">
        <f>SUM(K25:K29)</f>
        <v>3362</v>
      </c>
      <c r="L31" s="111"/>
      <c r="M31" s="112">
        <f>SUM(M25:M29)</f>
        <v>4030</v>
      </c>
      <c r="N31" s="111"/>
      <c r="O31" s="110">
        <f>SUM(G31,I31,K31,M31)</f>
        <v>14431</v>
      </c>
      <c r="P31" s="111"/>
      <c r="Q31" s="112">
        <f>SUM(Q25:Q29)</f>
        <v>3616</v>
      </c>
      <c r="R31" s="111"/>
      <c r="S31" s="112">
        <f>SUM(S25:S29)</f>
        <v>3148</v>
      </c>
      <c r="T31" s="111"/>
      <c r="U31" s="111"/>
      <c r="V31" s="112">
        <f>SUM(V25:V29)</f>
        <v>1146</v>
      </c>
      <c r="W31" s="111"/>
      <c r="X31" s="113"/>
      <c r="Y31" s="111"/>
      <c r="Z31" s="111"/>
      <c r="AA31" s="112">
        <f>SUM(AA25:AA29)</f>
        <v>1827.9999999999995</v>
      </c>
      <c r="AB31" s="111"/>
      <c r="AC31" s="111"/>
      <c r="AD31" s="112">
        <f>SUM(AD25:AD29)</f>
        <v>2974</v>
      </c>
      <c r="AE31" s="12"/>
      <c r="AF31" s="112">
        <f>SUM(AF25:AF29)</f>
        <v>3626</v>
      </c>
      <c r="AH31" s="110">
        <f>SUM(Q31,S31,AD31,AF31)</f>
        <v>13364</v>
      </c>
    </row>
    <row r="32" spans="1:34" s="2" customFormat="1" ht="12" customHeight="1" x14ac:dyDescent="0.3">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c r="AE32" s="12"/>
      <c r="AF32" s="12"/>
      <c r="AG32" s="12"/>
      <c r="AH32" s="13"/>
    </row>
    <row r="33" spans="1:35" s="2" customFormat="1" ht="15" thickBot="1" x14ac:dyDescent="0.4">
      <c r="A33" s="161" t="s">
        <v>43</v>
      </c>
      <c r="B33" s="171"/>
      <c r="C33" s="171"/>
      <c r="D33" s="171"/>
      <c r="E33" s="35">
        <f>+E17-E31</f>
        <v>4791</v>
      </c>
      <c r="F33" s="10"/>
      <c r="G33" s="34">
        <f>+G17-G31</f>
        <v>1445</v>
      </c>
      <c r="H33" s="10"/>
      <c r="I33" s="34">
        <f>+I17-I31</f>
        <v>1018</v>
      </c>
      <c r="J33" s="10"/>
      <c r="K33" s="34">
        <f>+K17-K31</f>
        <v>936</v>
      </c>
      <c r="L33" s="10"/>
      <c r="M33" s="34">
        <f>+M17-M31</f>
        <v>949</v>
      </c>
      <c r="N33" s="10"/>
      <c r="O33" s="35">
        <f>SUM(G33,I33,K33,M33)</f>
        <v>4348</v>
      </c>
      <c r="P33" s="10"/>
      <c r="Q33" s="34">
        <f>+Q17-Q31</f>
        <v>922</v>
      </c>
      <c r="R33" s="10"/>
      <c r="S33" s="34">
        <f>+S17-S31</f>
        <v>863</v>
      </c>
      <c r="T33" s="10"/>
      <c r="U33" s="12"/>
      <c r="V33" s="34">
        <f>+V17-V31</f>
        <v>282</v>
      </c>
      <c r="W33" s="12"/>
      <c r="X33" s="12"/>
      <c r="Y33" s="71"/>
      <c r="Z33" s="23"/>
      <c r="AA33" s="34">
        <f>+AA17-AA31</f>
        <v>540.00000000000091</v>
      </c>
      <c r="AB33" s="10"/>
      <c r="AC33" s="10"/>
      <c r="AD33" s="34">
        <f>+AD17-AD31</f>
        <v>822.00000000000045</v>
      </c>
      <c r="AE33" s="10"/>
      <c r="AF33" s="34">
        <f>+AF17-AF31</f>
        <v>1088</v>
      </c>
      <c r="AG33" s="10"/>
      <c r="AH33" s="35">
        <f>SUM(Q33,S33,AD33,AF33)</f>
        <v>3695.0000000000005</v>
      </c>
    </row>
    <row r="34" spans="1:35" s="2" customFormat="1" ht="7.5" customHeight="1" x14ac:dyDescent="0.3">
      <c r="E34" s="21"/>
      <c r="F34" s="12"/>
      <c r="G34" s="12"/>
      <c r="H34" s="12"/>
      <c r="I34" s="12"/>
      <c r="J34" s="12"/>
      <c r="K34" s="12"/>
      <c r="L34" s="12"/>
      <c r="M34" s="12"/>
      <c r="N34" s="12"/>
      <c r="O34" s="21"/>
      <c r="P34" s="12"/>
      <c r="Q34" s="12"/>
      <c r="R34" s="12"/>
      <c r="S34" s="12"/>
      <c r="T34" s="12"/>
      <c r="U34" s="12"/>
      <c r="V34" s="12"/>
      <c r="W34" s="12"/>
      <c r="X34" s="12"/>
      <c r="Y34" s="70"/>
      <c r="Z34" s="12"/>
      <c r="AA34" s="12"/>
      <c r="AB34" s="12"/>
      <c r="AC34" s="12"/>
      <c r="AD34" s="12"/>
      <c r="AE34" s="12"/>
      <c r="AF34" s="12"/>
      <c r="AG34" s="12"/>
      <c r="AH34" s="21"/>
    </row>
    <row r="35" spans="1:35" s="2" customFormat="1" x14ac:dyDescent="0.3">
      <c r="U35" s="12"/>
      <c r="V35" s="12"/>
      <c r="W35" s="12"/>
      <c r="X35" s="12"/>
      <c r="Y35" s="12"/>
      <c r="Z35" s="12"/>
      <c r="AA35" s="12"/>
    </row>
    <row r="36" spans="1:35" s="2" customFormat="1" ht="6.75" customHeight="1" x14ac:dyDescent="0.3">
      <c r="U36" s="12"/>
      <c r="V36" s="12"/>
      <c r="W36" s="12"/>
      <c r="X36" s="12"/>
      <c r="Y36" s="12"/>
      <c r="Z36" s="12"/>
      <c r="AA36" s="12"/>
    </row>
    <row r="37" spans="1:35" s="22" customFormat="1" ht="30" customHeight="1" x14ac:dyDescent="0.35">
      <c r="A37" s="131" t="s">
        <v>134</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row>
    <row r="38" spans="1:35" ht="6" customHeight="1" x14ac:dyDescent="0.3">
      <c r="U38" s="12"/>
      <c r="V38" s="12"/>
      <c r="W38" s="12"/>
      <c r="X38" s="12"/>
      <c r="Y38" s="2"/>
      <c r="Z38" s="2"/>
      <c r="AA38" s="2"/>
    </row>
    <row r="39" spans="1:35" s="85" customFormat="1" ht="26.15" customHeight="1" x14ac:dyDescent="0.35">
      <c r="A39" s="197" t="s">
        <v>135</v>
      </c>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03"/>
    </row>
    <row r="40" spans="1:35" ht="6" customHeight="1" x14ac:dyDescent="0.3">
      <c r="U40" s="12"/>
      <c r="V40" s="12"/>
      <c r="W40" s="12"/>
      <c r="X40" s="12"/>
    </row>
    <row r="41" spans="1:35" s="85" customFormat="1" ht="27.75" customHeight="1" x14ac:dyDescent="0.35">
      <c r="A41" s="131" t="s">
        <v>125</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row>
    <row r="42" spans="1:35" x14ac:dyDescent="0.3">
      <c r="U42" s="10"/>
      <c r="V42" s="10"/>
      <c r="W42" s="10"/>
      <c r="X42" s="10"/>
    </row>
    <row r="43" spans="1:35" x14ac:dyDescent="0.3">
      <c r="U43" s="12"/>
      <c r="V43" s="12"/>
      <c r="W43" s="12"/>
      <c r="X43" s="12"/>
    </row>
    <row r="44" spans="1:35" x14ac:dyDescent="0.3">
      <c r="U44" s="12"/>
      <c r="V44" s="12"/>
      <c r="W44" s="12"/>
      <c r="X44" s="12"/>
    </row>
    <row r="45" spans="1:35" x14ac:dyDescent="0.3">
      <c r="U45" s="12"/>
      <c r="V45" s="12"/>
      <c r="W45" s="12"/>
      <c r="X45" s="12"/>
      <c r="Y45" s="28"/>
      <c r="Z45" s="27"/>
      <c r="AA45" s="27"/>
    </row>
    <row r="46" spans="1:35" x14ac:dyDescent="0.3">
      <c r="U46" s="10"/>
      <c r="V46" s="10"/>
      <c r="W46" s="10"/>
      <c r="X46" s="10"/>
      <c r="Y46" s="12"/>
    </row>
    <row r="47" spans="1:35" x14ac:dyDescent="0.3">
      <c r="U47" s="12"/>
      <c r="V47" s="12"/>
      <c r="W47" s="12"/>
      <c r="X47" s="12"/>
      <c r="Y47" s="12"/>
    </row>
    <row r="48" spans="1:35" x14ac:dyDescent="0.3">
      <c r="U48" s="12"/>
      <c r="V48" s="12"/>
      <c r="W48" s="12"/>
      <c r="X48" s="12"/>
      <c r="Y48" s="12"/>
    </row>
    <row r="49" spans="21:27" x14ac:dyDescent="0.3">
      <c r="U49" s="12"/>
      <c r="V49" s="12"/>
      <c r="W49" s="12"/>
      <c r="X49" s="12"/>
      <c r="Y49" s="28"/>
      <c r="Z49" s="27"/>
      <c r="AA49" s="27"/>
    </row>
    <row r="50" spans="21:27" x14ac:dyDescent="0.3">
      <c r="U50" s="23"/>
      <c r="V50" s="23"/>
      <c r="W50" s="23"/>
      <c r="X50" s="23"/>
      <c r="Y50" s="12"/>
    </row>
    <row r="51" spans="21:27" x14ac:dyDescent="0.3">
      <c r="U51" s="23"/>
      <c r="V51" s="23"/>
      <c r="W51" s="23"/>
      <c r="X51" s="23"/>
      <c r="Y51" s="12"/>
    </row>
    <row r="52" spans="21:27" x14ac:dyDescent="0.3">
      <c r="U52" s="23"/>
      <c r="V52" s="23"/>
      <c r="W52" s="23"/>
      <c r="X52" s="23"/>
      <c r="Y52" s="12"/>
    </row>
    <row r="53" spans="21:27" x14ac:dyDescent="0.3">
      <c r="U53" s="23"/>
      <c r="V53" s="23"/>
      <c r="W53" s="23"/>
      <c r="X53" s="23"/>
      <c r="Y53" s="12"/>
    </row>
    <row r="54" spans="21:27" x14ac:dyDescent="0.3">
      <c r="U54" s="23"/>
      <c r="V54" s="23"/>
      <c r="W54" s="23"/>
      <c r="X54" s="23"/>
      <c r="Y54" s="12"/>
    </row>
    <row r="55" spans="21:27" x14ac:dyDescent="0.3">
      <c r="U55" s="12"/>
      <c r="V55" s="12"/>
      <c r="W55" s="12"/>
      <c r="X55" s="12"/>
    </row>
    <row r="56" spans="21:27" x14ac:dyDescent="0.3">
      <c r="U56" s="12"/>
      <c r="V56" s="12"/>
      <c r="W56" s="12"/>
      <c r="X56" s="12"/>
    </row>
    <row r="57" spans="21:27" x14ac:dyDescent="0.3">
      <c r="U57" s="12"/>
      <c r="V57" s="12"/>
      <c r="W57" s="12"/>
      <c r="X57" s="12"/>
    </row>
    <row r="58" spans="21:27" x14ac:dyDescent="0.3">
      <c r="U58" s="2"/>
      <c r="V58" s="2"/>
      <c r="W58" s="2"/>
      <c r="X58" s="2"/>
    </row>
    <row r="59" spans="21:27" x14ac:dyDescent="0.3">
      <c r="U59" s="2"/>
      <c r="V59" s="2"/>
      <c r="W59" s="2"/>
      <c r="X59" s="2"/>
    </row>
    <row r="60" spans="21:27" x14ac:dyDescent="0.3">
      <c r="U60" s="22"/>
      <c r="V60" s="22"/>
      <c r="W60" s="22"/>
      <c r="X60" s="22"/>
    </row>
    <row r="66" spans="21:24" x14ac:dyDescent="0.3">
      <c r="U66" s="27"/>
      <c r="V66" s="28"/>
      <c r="W66" s="28"/>
      <c r="X66" s="27"/>
    </row>
    <row r="67" spans="21:24" x14ac:dyDescent="0.3">
      <c r="V67" s="12"/>
      <c r="W67" s="12"/>
    </row>
    <row r="68" spans="21:24" x14ac:dyDescent="0.3">
      <c r="V68" s="12"/>
      <c r="W68" s="12"/>
    </row>
    <row r="69" spans="21:24" x14ac:dyDescent="0.3">
      <c r="V69" s="12"/>
      <c r="W69" s="12"/>
    </row>
    <row r="70" spans="21:24" x14ac:dyDescent="0.3">
      <c r="U70" s="27"/>
      <c r="V70" s="28"/>
      <c r="W70" s="28"/>
      <c r="X70" s="27"/>
    </row>
    <row r="71" spans="21:24" x14ac:dyDescent="0.3">
      <c r="V71" s="12"/>
      <c r="W71" s="12"/>
    </row>
    <row r="72" spans="21:24" x14ac:dyDescent="0.3">
      <c r="V72" s="12"/>
      <c r="W72" s="12"/>
    </row>
    <row r="73" spans="21:24" x14ac:dyDescent="0.3">
      <c r="V73" s="12"/>
      <c r="W73" s="12"/>
    </row>
    <row r="74" spans="21:24" x14ac:dyDescent="0.3">
      <c r="V74" s="12"/>
      <c r="W74" s="12"/>
    </row>
    <row r="75" spans="21:24" x14ac:dyDescent="0.3">
      <c r="V75" s="12"/>
      <c r="W75" s="12"/>
    </row>
  </sheetData>
  <mergeCells count="36">
    <mergeCell ref="Q8:S8"/>
    <mergeCell ref="A33:D33"/>
    <mergeCell ref="A25:C25"/>
    <mergeCell ref="A27:C27"/>
    <mergeCell ref="A11:C11"/>
    <mergeCell ref="E20:X20"/>
    <mergeCell ref="U21:W21"/>
    <mergeCell ref="G22:M22"/>
    <mergeCell ref="Q22:S22"/>
    <mergeCell ref="U22:W22"/>
    <mergeCell ref="A41:AH41"/>
    <mergeCell ref="A13:C13"/>
    <mergeCell ref="A15:C15"/>
    <mergeCell ref="A17:D17"/>
    <mergeCell ref="A31:D31"/>
    <mergeCell ref="U23:W23"/>
    <mergeCell ref="Z23:AB23"/>
    <mergeCell ref="Z20:AB20"/>
    <mergeCell ref="Z21:AB21"/>
    <mergeCell ref="Z22:AB22"/>
    <mergeCell ref="Y1:AH1"/>
    <mergeCell ref="AF7:AF8"/>
    <mergeCell ref="AF21:AF22"/>
    <mergeCell ref="A37:AH37"/>
    <mergeCell ref="A39:AH39"/>
    <mergeCell ref="A2:D2"/>
    <mergeCell ref="A3:D3"/>
    <mergeCell ref="Z7:AB7"/>
    <mergeCell ref="Z8:AB8"/>
    <mergeCell ref="Z9:AB9"/>
    <mergeCell ref="E6:X6"/>
    <mergeCell ref="Z6:AB6"/>
    <mergeCell ref="G8:M8"/>
    <mergeCell ref="U7:W7"/>
    <mergeCell ref="U8:W8"/>
    <mergeCell ref="U9:W9"/>
  </mergeCells>
  <printOptions horizontalCentered="1"/>
  <pageMargins left="0.5" right="0.5" top="0.75" bottom="0.75" header="0.3" footer="0.3"/>
  <pageSetup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938A-4BFB-490C-8182-69A64F5D3B26}">
  <sheetPr>
    <pageSetUpPr fitToPage="1"/>
  </sheetPr>
  <dimension ref="A1:AH55"/>
  <sheetViews>
    <sheetView view="pageBreakPreview" topLeftCell="A13" zoomScaleNormal="100" zoomScaleSheetLayoutView="100" workbookViewId="0">
      <selection activeCell="V39" sqref="V39"/>
    </sheetView>
  </sheetViews>
  <sheetFormatPr defaultColWidth="9.1796875" defaultRowHeight="14" x14ac:dyDescent="0.3"/>
  <cols>
    <col min="1" max="2" width="11.7265625" style="1" customWidth="1"/>
    <col min="3" max="3" width="5.54296875" style="1" customWidth="1"/>
    <col min="4" max="4" width="1.1796875" style="1" customWidth="1"/>
    <col min="5" max="5" width="11.54296875" style="1" bestFit="1" customWidth="1"/>
    <col min="6" max="6" width="1.1796875" style="1" customWidth="1"/>
    <col min="7" max="7" width="11.54296875" style="1" bestFit="1" customWidth="1"/>
    <col min="8" max="8" width="0.81640625" style="1" customWidth="1"/>
    <col min="9" max="9" width="9.81640625" style="1" bestFit="1" customWidth="1"/>
    <col min="10" max="10" width="0.81640625" style="1" customWidth="1"/>
    <col min="11" max="11" width="9.81640625" style="1" bestFit="1" customWidth="1"/>
    <col min="12" max="12" width="0.81640625" style="1" customWidth="1"/>
    <col min="13" max="13" width="11.54296875" style="1" bestFit="1" customWidth="1"/>
    <col min="14" max="14" width="0.81640625" style="1" customWidth="1"/>
    <col min="15" max="15" width="11.54296875" style="1" bestFit="1" customWidth="1"/>
    <col min="16" max="16" width="1.1796875" style="1" customWidth="1"/>
    <col min="17" max="17" width="11.54296875" style="1" bestFit="1" customWidth="1"/>
    <col min="18" max="18" width="0.81640625" style="1" customWidth="1"/>
    <col min="19" max="19" width="11.54296875" style="1" bestFit="1" customWidth="1"/>
    <col min="20" max="20" width="0.81640625" style="1" customWidth="1"/>
    <col min="21" max="21" width="2.81640625" style="1" customWidth="1"/>
    <col min="22" max="22" width="8.7265625" style="1" customWidth="1"/>
    <col min="23" max="23" width="2.81640625" style="1" customWidth="1"/>
    <col min="24" max="24" width="0.81640625" style="1" customWidth="1"/>
    <col min="25" max="25" width="1.1796875" style="1" customWidth="1"/>
    <col min="26" max="26" width="2.54296875" style="1" customWidth="1"/>
    <col min="27" max="27" width="11.54296875" style="1" bestFit="1" customWidth="1"/>
    <col min="28" max="28" width="2.54296875" style="1" customWidth="1"/>
    <col min="29" max="29" width="1.54296875" style="1" customWidth="1"/>
    <col min="30" max="30" width="13.54296875" style="1" customWidth="1"/>
    <col min="31" max="31" width="0.7265625" style="1" customWidth="1"/>
    <col min="32" max="32" width="12.1796875" style="1" customWidth="1"/>
    <col min="33" max="33" width="0.81640625" style="1" customWidth="1"/>
    <col min="34" max="34" width="13.1796875" style="1" customWidth="1"/>
    <col min="35" max="16384" width="9.1796875" style="1"/>
  </cols>
  <sheetData>
    <row r="1" spans="1:34" ht="21" x14ac:dyDescent="0.5">
      <c r="A1" s="60" t="s">
        <v>1</v>
      </c>
      <c r="B1" s="61"/>
      <c r="C1" s="61"/>
      <c r="D1" s="61"/>
      <c r="Y1" s="181"/>
      <c r="Z1" s="182"/>
      <c r="AA1" s="182"/>
      <c r="AB1" s="135" t="s">
        <v>119</v>
      </c>
      <c r="AC1" s="135"/>
      <c r="AD1" s="135"/>
      <c r="AE1" s="136"/>
      <c r="AF1" s="136"/>
      <c r="AG1" s="136"/>
      <c r="AH1" s="136"/>
    </row>
    <row r="2" spans="1:34" ht="16" x14ac:dyDescent="0.4">
      <c r="A2" s="156" t="s">
        <v>55</v>
      </c>
      <c r="B2" s="174"/>
      <c r="C2" s="174"/>
      <c r="D2" s="174"/>
      <c r="E2" s="136"/>
    </row>
    <row r="3" spans="1:34" s="2" customFormat="1" ht="16" x14ac:dyDescent="0.4">
      <c r="A3" s="156" t="s">
        <v>49</v>
      </c>
      <c r="B3" s="174"/>
      <c r="C3" s="174"/>
      <c r="D3" s="174"/>
    </row>
    <row r="4" spans="1:34" s="2" customFormat="1" x14ac:dyDescent="0.3"/>
    <row r="5" spans="1:34" s="2" customFormat="1" ht="16" x14ac:dyDescent="0.4">
      <c r="A5" s="25"/>
      <c r="B5" s="26"/>
      <c r="C5" s="26"/>
      <c r="D5" s="26"/>
    </row>
    <row r="6" spans="1:34" s="2" customFormat="1" ht="16" x14ac:dyDescent="0.3">
      <c r="E6" s="137" t="s">
        <v>5</v>
      </c>
      <c r="F6" s="138"/>
      <c r="G6" s="138"/>
      <c r="H6" s="138"/>
      <c r="I6" s="138"/>
      <c r="J6" s="138"/>
      <c r="K6" s="138"/>
      <c r="L6" s="138"/>
      <c r="M6" s="138"/>
      <c r="N6" s="138"/>
      <c r="O6" s="138"/>
      <c r="P6" s="138"/>
      <c r="Q6" s="138"/>
      <c r="R6" s="138"/>
      <c r="S6" s="138"/>
      <c r="T6" s="138"/>
      <c r="U6" s="138"/>
      <c r="V6" s="138"/>
      <c r="W6" s="138"/>
      <c r="X6" s="138"/>
      <c r="Y6" s="57"/>
      <c r="Z6" s="138" t="s">
        <v>6</v>
      </c>
      <c r="AA6" s="138"/>
      <c r="AB6" s="145"/>
      <c r="AD6" s="59" t="s">
        <v>50</v>
      </c>
      <c r="AF6" s="119" t="s">
        <v>6</v>
      </c>
      <c r="AH6" s="3" t="s">
        <v>41</v>
      </c>
    </row>
    <row r="7" spans="1:34" s="2" customFormat="1" ht="14.5" x14ac:dyDescent="0.35">
      <c r="E7" s="3" t="s">
        <v>7</v>
      </c>
      <c r="O7" s="3" t="s">
        <v>7</v>
      </c>
      <c r="U7" s="141" t="s">
        <v>8</v>
      </c>
      <c r="V7" s="183"/>
      <c r="W7" s="183"/>
      <c r="X7" s="50"/>
      <c r="Z7" s="147" t="s">
        <v>8</v>
      </c>
      <c r="AA7" s="178"/>
      <c r="AB7" s="178"/>
      <c r="AD7" s="59" t="s">
        <v>9</v>
      </c>
      <c r="AF7" s="129" t="s">
        <v>11</v>
      </c>
      <c r="AH7" s="4" t="s">
        <v>7</v>
      </c>
    </row>
    <row r="8" spans="1:34" s="2" customFormat="1" ht="14.5" x14ac:dyDescent="0.35">
      <c r="E8" s="4" t="s">
        <v>10</v>
      </c>
      <c r="G8" s="141" t="s">
        <v>11</v>
      </c>
      <c r="H8" s="176"/>
      <c r="I8" s="176"/>
      <c r="J8" s="176"/>
      <c r="K8" s="176"/>
      <c r="L8" s="176"/>
      <c r="M8" s="176"/>
      <c r="O8" s="4" t="s">
        <v>10</v>
      </c>
      <c r="Q8" s="141" t="s">
        <v>11</v>
      </c>
      <c r="R8" s="199"/>
      <c r="S8" s="199"/>
      <c r="T8" s="65"/>
      <c r="U8" s="141" t="s">
        <v>12</v>
      </c>
      <c r="V8" s="141"/>
      <c r="W8" s="141"/>
      <c r="X8" s="51"/>
      <c r="Y8" s="48"/>
      <c r="Z8" s="150" t="s">
        <v>12</v>
      </c>
      <c r="AA8" s="150"/>
      <c r="AB8" s="150"/>
      <c r="AC8" s="65"/>
      <c r="AD8" s="58" t="s">
        <v>10</v>
      </c>
      <c r="AF8" s="130"/>
      <c r="AH8" s="4" t="s">
        <v>10</v>
      </c>
    </row>
    <row r="9" spans="1:34" s="5" customFormat="1" ht="14.5" x14ac:dyDescent="0.35">
      <c r="E9" s="8">
        <v>45291</v>
      </c>
      <c r="G9" s="6">
        <v>45382</v>
      </c>
      <c r="H9" s="7"/>
      <c r="I9" s="7">
        <v>45473</v>
      </c>
      <c r="J9" s="7"/>
      <c r="K9" s="7">
        <v>45565</v>
      </c>
      <c r="L9" s="7"/>
      <c r="M9" s="7">
        <v>45657</v>
      </c>
      <c r="N9" s="7"/>
      <c r="O9" s="8">
        <v>45657</v>
      </c>
      <c r="Q9" s="6">
        <v>45747</v>
      </c>
      <c r="R9" s="7"/>
      <c r="S9" s="7">
        <v>45838</v>
      </c>
      <c r="T9" s="7"/>
      <c r="U9" s="142" t="s">
        <v>13</v>
      </c>
      <c r="V9" s="177"/>
      <c r="W9" s="177"/>
      <c r="X9" s="52"/>
      <c r="Y9" s="7"/>
      <c r="Z9" s="142" t="s">
        <v>14</v>
      </c>
      <c r="AA9" s="177"/>
      <c r="AB9" s="198"/>
      <c r="AD9" s="8">
        <v>45930</v>
      </c>
      <c r="AF9" s="8">
        <v>46022</v>
      </c>
      <c r="AG9" s="64"/>
      <c r="AH9" s="8">
        <v>46022</v>
      </c>
    </row>
    <row r="10" spans="1:34" s="2" customFormat="1" ht="4.5" customHeight="1" x14ac:dyDescent="0.3">
      <c r="E10" s="9"/>
      <c r="O10" s="9"/>
      <c r="Y10" s="68"/>
      <c r="AH10" s="9"/>
    </row>
    <row r="11" spans="1:34" s="2" customFormat="1" ht="14.5" x14ac:dyDescent="0.35">
      <c r="A11" s="153" t="s">
        <v>15</v>
      </c>
      <c r="B11" s="172"/>
      <c r="C11" s="172"/>
      <c r="E11" s="11">
        <v>1795</v>
      </c>
      <c r="F11" s="10"/>
      <c r="G11" s="10">
        <v>520</v>
      </c>
      <c r="H11" s="10"/>
      <c r="I11" s="10">
        <v>513</v>
      </c>
      <c r="J11" s="10"/>
      <c r="K11" s="10">
        <v>507</v>
      </c>
      <c r="L11" s="10"/>
      <c r="M11" s="10">
        <v>574</v>
      </c>
      <c r="N11" s="10"/>
      <c r="O11" s="11">
        <f>SUM(G11,I11,K11,M11)</f>
        <v>2114</v>
      </c>
      <c r="P11" s="10"/>
      <c r="Q11" s="10">
        <v>473</v>
      </c>
      <c r="R11" s="10"/>
      <c r="S11" s="10">
        <v>494</v>
      </c>
      <c r="T11" s="10"/>
      <c r="U11" s="10"/>
      <c r="V11" s="10">
        <v>178.99999999999997</v>
      </c>
      <c r="W11" s="10"/>
      <c r="X11" s="10"/>
      <c r="Y11" s="69"/>
      <c r="Z11" s="10"/>
      <c r="AA11" s="10">
        <v>300</v>
      </c>
      <c r="AD11" s="10">
        <f>+AA11+V11</f>
        <v>479</v>
      </c>
      <c r="AF11" s="10">
        <v>553</v>
      </c>
      <c r="AH11" s="11">
        <f>+AF11+AD11+S11+Q11</f>
        <v>1999</v>
      </c>
    </row>
    <row r="12" spans="1:34" s="2" customFormat="1" ht="4.5" customHeight="1" x14ac:dyDescent="0.3">
      <c r="E12" s="13"/>
      <c r="F12" s="12"/>
      <c r="G12" s="12"/>
      <c r="H12" s="12"/>
      <c r="I12" s="12"/>
      <c r="J12" s="12"/>
      <c r="K12" s="12"/>
      <c r="L12" s="12"/>
      <c r="M12" s="12"/>
      <c r="N12" s="12"/>
      <c r="O12" s="13"/>
      <c r="P12" s="12"/>
      <c r="Q12" s="12"/>
      <c r="R12" s="12"/>
      <c r="S12" s="12"/>
      <c r="T12" s="12"/>
      <c r="U12" s="12"/>
      <c r="V12" s="12"/>
      <c r="W12" s="12"/>
      <c r="X12" s="12"/>
      <c r="Y12" s="70"/>
      <c r="Z12" s="12"/>
      <c r="AA12" s="12"/>
      <c r="AF12" s="12"/>
      <c r="AH12" s="13"/>
    </row>
    <row r="13" spans="1:34" s="2" customFormat="1" ht="14.5" x14ac:dyDescent="0.35">
      <c r="A13" s="153" t="s">
        <v>16</v>
      </c>
      <c r="B13" s="172"/>
      <c r="C13" s="172"/>
      <c r="E13" s="13">
        <v>4933</v>
      </c>
      <c r="F13" s="12"/>
      <c r="G13" s="12">
        <v>1359</v>
      </c>
      <c r="H13" s="12"/>
      <c r="I13" s="12">
        <v>1367</v>
      </c>
      <c r="J13" s="12"/>
      <c r="K13" s="12">
        <v>1343</v>
      </c>
      <c r="L13" s="12"/>
      <c r="M13" s="12">
        <v>1437</v>
      </c>
      <c r="N13" s="12"/>
      <c r="O13" s="13">
        <f>SUM(G13,I13,K13,M13)</f>
        <v>5506</v>
      </c>
      <c r="P13" s="12"/>
      <c r="Q13" s="12">
        <v>1571</v>
      </c>
      <c r="R13" s="12"/>
      <c r="S13" s="12">
        <v>1665</v>
      </c>
      <c r="T13" s="12"/>
      <c r="U13" s="12"/>
      <c r="V13" s="12">
        <v>704</v>
      </c>
      <c r="W13" s="10"/>
      <c r="X13" s="12"/>
      <c r="Y13" s="70"/>
      <c r="Z13" s="12"/>
      <c r="AA13" s="12">
        <v>983</v>
      </c>
      <c r="AD13" s="12">
        <f>+AA13+V13</f>
        <v>1687</v>
      </c>
      <c r="AF13" s="12">
        <v>1660</v>
      </c>
      <c r="AH13" s="13">
        <f>+AF13+AD13+S13+Q13</f>
        <v>6583</v>
      </c>
    </row>
    <row r="14" spans="1:34" s="2" customFormat="1" ht="4.5" customHeight="1" x14ac:dyDescent="0.3">
      <c r="E14" s="13"/>
      <c r="F14" s="12"/>
      <c r="G14" s="12"/>
      <c r="H14" s="12"/>
      <c r="I14" s="12"/>
      <c r="J14" s="12"/>
      <c r="K14" s="12"/>
      <c r="L14" s="12"/>
      <c r="M14" s="12"/>
      <c r="N14" s="12"/>
      <c r="O14" s="13"/>
      <c r="P14" s="12"/>
      <c r="Q14" s="12"/>
      <c r="R14" s="12"/>
      <c r="S14" s="12"/>
      <c r="T14" s="12"/>
      <c r="U14" s="12"/>
      <c r="V14" s="12"/>
      <c r="W14" s="12"/>
      <c r="X14" s="12"/>
      <c r="Y14" s="70"/>
      <c r="Z14" s="12"/>
      <c r="AA14" s="12"/>
      <c r="AF14" s="12"/>
      <c r="AH14" s="13"/>
    </row>
    <row r="15" spans="1:34" s="2" customFormat="1" ht="14.5" x14ac:dyDescent="0.35">
      <c r="A15" s="153" t="s">
        <v>18</v>
      </c>
      <c r="B15" s="172"/>
      <c r="C15" s="172"/>
      <c r="E15" s="13">
        <v>8</v>
      </c>
      <c r="F15" s="12"/>
      <c r="G15" s="12">
        <v>0</v>
      </c>
      <c r="H15" s="12"/>
      <c r="I15" s="12">
        <v>0</v>
      </c>
      <c r="J15" s="12"/>
      <c r="K15" s="12">
        <v>10</v>
      </c>
      <c r="L15" s="12"/>
      <c r="M15" s="12">
        <v>2</v>
      </c>
      <c r="N15" s="12"/>
      <c r="O15" s="13">
        <f>SUM(G15,I15,K15,M15)</f>
        <v>12</v>
      </c>
      <c r="P15" s="12"/>
      <c r="Q15" s="12">
        <v>0</v>
      </c>
      <c r="R15" s="12"/>
      <c r="S15" s="12">
        <v>1</v>
      </c>
      <c r="T15" s="12"/>
      <c r="U15" s="12"/>
      <c r="V15" s="12">
        <v>0</v>
      </c>
      <c r="W15" s="10"/>
      <c r="X15" s="12"/>
      <c r="Y15" s="70"/>
      <c r="Z15" s="12"/>
      <c r="AA15" s="12">
        <v>1</v>
      </c>
      <c r="AD15" s="12">
        <f>+AA15+V15</f>
        <v>1</v>
      </c>
      <c r="AF15" s="12">
        <v>0</v>
      </c>
      <c r="AH15" s="13">
        <f>+AF15+AD15+S15+Q15</f>
        <v>2</v>
      </c>
    </row>
    <row r="16" spans="1:34" s="2" customFormat="1" ht="4.5" customHeight="1" x14ac:dyDescent="0.3">
      <c r="E16" s="15"/>
      <c r="F16" s="12"/>
      <c r="G16" s="12"/>
      <c r="H16" s="12"/>
      <c r="I16" s="14"/>
      <c r="J16" s="12"/>
      <c r="K16" s="14"/>
      <c r="L16" s="12"/>
      <c r="M16" s="14"/>
      <c r="N16" s="12"/>
      <c r="O16" s="15"/>
      <c r="P16" s="12"/>
      <c r="Q16" s="12"/>
      <c r="R16" s="12"/>
      <c r="S16" s="14"/>
      <c r="T16" s="12"/>
      <c r="U16" s="12"/>
      <c r="V16" s="12"/>
      <c r="W16" s="12"/>
      <c r="X16" s="12"/>
      <c r="Y16" s="70"/>
      <c r="Z16" s="12"/>
      <c r="AA16" s="12"/>
      <c r="AF16" s="12"/>
      <c r="AH16" s="15"/>
    </row>
    <row r="17" spans="1:34" s="2" customFormat="1" ht="15" thickBot="1" x14ac:dyDescent="0.4">
      <c r="A17" s="161" t="s">
        <v>19</v>
      </c>
      <c r="B17" s="171"/>
      <c r="C17" s="171"/>
      <c r="E17" s="110">
        <f>SUM(E11:E15)</f>
        <v>6736</v>
      </c>
      <c r="F17" s="111"/>
      <c r="G17" s="112">
        <f>SUM(G11:G15)</f>
        <v>1879</v>
      </c>
      <c r="H17" s="111"/>
      <c r="I17" s="112">
        <f>SUM(I11:I15)</f>
        <v>1880</v>
      </c>
      <c r="J17" s="111"/>
      <c r="K17" s="112">
        <f>SUM(K11:K15)</f>
        <v>1860</v>
      </c>
      <c r="L17" s="111"/>
      <c r="M17" s="112">
        <f>SUM(M11:M15)</f>
        <v>2013</v>
      </c>
      <c r="N17" s="111"/>
      <c r="O17" s="110">
        <f>SUM(G17,I17,K17,M17)</f>
        <v>7632</v>
      </c>
      <c r="P17" s="111"/>
      <c r="Q17" s="112">
        <f>SUM(Q11:Q15)</f>
        <v>2044</v>
      </c>
      <c r="R17" s="111"/>
      <c r="S17" s="112">
        <f>SUM(S11:S15)</f>
        <v>2160</v>
      </c>
      <c r="T17" s="111"/>
      <c r="U17" s="111"/>
      <c r="V17" s="112">
        <f>SUM(V11:V15)</f>
        <v>883</v>
      </c>
      <c r="W17" s="111"/>
      <c r="X17" s="113"/>
      <c r="Y17" s="111"/>
      <c r="Z17" s="111"/>
      <c r="AA17" s="112">
        <f>SUM(AA11:AA15)</f>
        <v>1284</v>
      </c>
      <c r="AB17" s="111"/>
      <c r="AC17" s="111"/>
      <c r="AD17" s="112">
        <f>SUM(AD11:AD15)</f>
        <v>2167</v>
      </c>
      <c r="AF17" s="112">
        <f>SUM(AF11:AF15)</f>
        <v>2213</v>
      </c>
      <c r="AH17" s="110">
        <f>SUM(Q17,S17,AD17,AF17)</f>
        <v>8584</v>
      </c>
    </row>
    <row r="18" spans="1:34" s="2" customFormat="1" ht="14.5" x14ac:dyDescent="0.35">
      <c r="A18" s="31"/>
      <c r="B18" s="32"/>
      <c r="C18" s="3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F18" s="12"/>
      <c r="AG18" s="83"/>
      <c r="AH18" s="21"/>
    </row>
    <row r="19" spans="1:34" s="2" customFormat="1" ht="14.5" x14ac:dyDescent="0.35">
      <c r="A19" s="31"/>
      <c r="B19" s="32"/>
      <c r="C19" s="3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F19" s="12"/>
      <c r="AG19" s="83"/>
      <c r="AH19" s="83"/>
    </row>
    <row r="20" spans="1:34" s="2" customFormat="1" ht="16.5" x14ac:dyDescent="0.35">
      <c r="A20" s="31"/>
      <c r="B20" s="32"/>
      <c r="C20" s="32"/>
      <c r="E20" s="137" t="s">
        <v>42</v>
      </c>
      <c r="F20" s="138"/>
      <c r="G20" s="138"/>
      <c r="H20" s="138"/>
      <c r="I20" s="138"/>
      <c r="J20" s="138"/>
      <c r="K20" s="138"/>
      <c r="L20" s="138"/>
      <c r="M20" s="138"/>
      <c r="N20" s="138"/>
      <c r="O20" s="138"/>
      <c r="P20" s="138"/>
      <c r="Q20" s="138"/>
      <c r="R20" s="138"/>
      <c r="S20" s="138"/>
      <c r="T20" s="138"/>
      <c r="U20" s="138"/>
      <c r="V20" s="138"/>
      <c r="W20" s="138"/>
      <c r="X20" s="138"/>
      <c r="Y20" s="57"/>
      <c r="Z20" s="138" t="s">
        <v>6</v>
      </c>
      <c r="AA20" s="138"/>
      <c r="AB20" s="145"/>
      <c r="AD20" s="59" t="s">
        <v>51</v>
      </c>
      <c r="AF20" s="119" t="s">
        <v>6</v>
      </c>
      <c r="AH20" s="3" t="s">
        <v>51</v>
      </c>
    </row>
    <row r="21" spans="1:34" s="2" customFormat="1" ht="14.5" x14ac:dyDescent="0.35">
      <c r="A21" s="31"/>
      <c r="B21" s="32"/>
      <c r="C21" s="32"/>
      <c r="E21" s="3" t="s">
        <v>7</v>
      </c>
      <c r="O21" s="4" t="s">
        <v>7</v>
      </c>
      <c r="U21" s="141" t="s">
        <v>8</v>
      </c>
      <c r="V21" s="183"/>
      <c r="W21" s="183"/>
      <c r="X21" s="50"/>
      <c r="Z21" s="147" t="s">
        <v>8</v>
      </c>
      <c r="AA21" s="178"/>
      <c r="AB21" s="178"/>
      <c r="AD21" s="59" t="s">
        <v>9</v>
      </c>
      <c r="AF21" s="129" t="s">
        <v>11</v>
      </c>
      <c r="AH21" s="4" t="s">
        <v>7</v>
      </c>
    </row>
    <row r="22" spans="1:34" s="2" customFormat="1" ht="14.5" x14ac:dyDescent="0.35">
      <c r="A22" s="31"/>
      <c r="B22" s="32"/>
      <c r="C22" s="32"/>
      <c r="E22" s="4" t="s">
        <v>10</v>
      </c>
      <c r="G22" s="141" t="s">
        <v>11</v>
      </c>
      <c r="H22" s="176"/>
      <c r="I22" s="176"/>
      <c r="J22" s="176"/>
      <c r="K22" s="176"/>
      <c r="L22" s="176"/>
      <c r="M22" s="176"/>
      <c r="O22" s="4" t="s">
        <v>10</v>
      </c>
      <c r="Q22" s="150" t="s">
        <v>11</v>
      </c>
      <c r="R22" s="150"/>
      <c r="S22" s="150"/>
      <c r="T22" s="48"/>
      <c r="U22" s="150" t="s">
        <v>12</v>
      </c>
      <c r="V22" s="150"/>
      <c r="W22" s="150"/>
      <c r="X22" s="51"/>
      <c r="Y22" s="48"/>
      <c r="Z22" s="150" t="s">
        <v>12</v>
      </c>
      <c r="AA22" s="150"/>
      <c r="AB22" s="150"/>
      <c r="AC22" s="65"/>
      <c r="AD22" s="58" t="s">
        <v>10</v>
      </c>
      <c r="AF22" s="130"/>
      <c r="AH22" s="4" t="s">
        <v>10</v>
      </c>
    </row>
    <row r="23" spans="1:34" s="2" customFormat="1" ht="14.5" x14ac:dyDescent="0.35">
      <c r="A23" s="31"/>
      <c r="B23" s="32"/>
      <c r="C23" s="32"/>
      <c r="E23" s="8">
        <v>45291</v>
      </c>
      <c r="F23" s="5"/>
      <c r="G23" s="6">
        <v>45382</v>
      </c>
      <c r="H23" s="7"/>
      <c r="I23" s="7">
        <v>45473</v>
      </c>
      <c r="J23" s="7"/>
      <c r="K23" s="7">
        <v>45565</v>
      </c>
      <c r="L23" s="7"/>
      <c r="M23" s="7">
        <v>45657</v>
      </c>
      <c r="N23" s="7"/>
      <c r="O23" s="8">
        <v>45657</v>
      </c>
      <c r="P23" s="5"/>
      <c r="Q23" s="6">
        <v>45747</v>
      </c>
      <c r="R23" s="7"/>
      <c r="S23" s="7">
        <v>45838</v>
      </c>
      <c r="T23" s="7"/>
      <c r="U23" s="142" t="s">
        <v>13</v>
      </c>
      <c r="V23" s="177"/>
      <c r="W23" s="177"/>
      <c r="X23" s="52"/>
      <c r="Y23" s="7"/>
      <c r="Z23" s="142" t="s">
        <v>14</v>
      </c>
      <c r="AA23" s="177"/>
      <c r="AB23" s="198"/>
      <c r="AC23" s="5"/>
      <c r="AD23" s="8">
        <v>45930</v>
      </c>
      <c r="AF23" s="8">
        <v>46022</v>
      </c>
      <c r="AG23" s="64"/>
      <c r="AH23" s="8">
        <v>46022</v>
      </c>
    </row>
    <row r="24" spans="1:34" s="2" customFormat="1" ht="6.75" customHeight="1" x14ac:dyDescent="0.3">
      <c r="E24" s="13"/>
      <c r="F24" s="12"/>
      <c r="G24" s="12"/>
      <c r="H24" s="12"/>
      <c r="I24" s="12"/>
      <c r="J24" s="12"/>
      <c r="K24" s="12"/>
      <c r="L24" s="12"/>
      <c r="M24" s="12"/>
      <c r="N24" s="12"/>
      <c r="O24" s="13"/>
      <c r="P24" s="12"/>
      <c r="Q24" s="12"/>
      <c r="R24" s="12"/>
      <c r="S24" s="12"/>
      <c r="T24" s="12"/>
      <c r="V24" s="12"/>
      <c r="Y24" s="68"/>
      <c r="AH24" s="9"/>
    </row>
    <row r="25" spans="1:34" s="2" customFormat="1" ht="15" customHeight="1" x14ac:dyDescent="0.35">
      <c r="A25" s="153" t="s">
        <v>52</v>
      </c>
      <c r="B25" s="172"/>
      <c r="C25" s="172"/>
      <c r="E25" s="114">
        <v>4459</v>
      </c>
      <c r="F25" s="111"/>
      <c r="G25" s="111">
        <v>1220</v>
      </c>
      <c r="H25" s="111"/>
      <c r="I25" s="111">
        <v>995</v>
      </c>
      <c r="J25" s="111"/>
      <c r="K25" s="111">
        <v>961</v>
      </c>
      <c r="L25" s="111"/>
      <c r="M25" s="111">
        <v>1239</v>
      </c>
      <c r="N25" s="111"/>
      <c r="O25" s="114">
        <f>SUM(G25,I25,K25,M25)</f>
        <v>4415</v>
      </c>
      <c r="P25" s="111"/>
      <c r="Q25" s="111">
        <v>1215</v>
      </c>
      <c r="R25" s="111"/>
      <c r="S25" s="111">
        <v>1085</v>
      </c>
      <c r="T25" s="111"/>
      <c r="U25" s="111"/>
      <c r="V25" s="111">
        <v>412.00000000000006</v>
      </c>
      <c r="W25" s="111"/>
      <c r="X25" s="111"/>
      <c r="Y25" s="115"/>
      <c r="Z25" s="111"/>
      <c r="AA25" s="111">
        <v>545</v>
      </c>
      <c r="AB25" s="111"/>
      <c r="AC25" s="111"/>
      <c r="AD25" s="111">
        <f>+AA25+V25</f>
        <v>957</v>
      </c>
      <c r="AF25" s="10">
        <v>1222</v>
      </c>
      <c r="AH25" s="11">
        <f>+AF25+AD25+S25+Q25</f>
        <v>4479</v>
      </c>
    </row>
    <row r="26" spans="1:34" s="2" customFormat="1" ht="4.5" customHeight="1" x14ac:dyDescent="0.3">
      <c r="E26" s="13"/>
      <c r="F26" s="12"/>
      <c r="G26" s="12"/>
      <c r="H26" s="12"/>
      <c r="I26" s="12"/>
      <c r="J26" s="12"/>
      <c r="K26" s="12"/>
      <c r="L26" s="12"/>
      <c r="M26" s="12"/>
      <c r="N26" s="12"/>
      <c r="O26" s="13"/>
      <c r="P26" s="12"/>
      <c r="Q26" s="12"/>
      <c r="R26" s="12"/>
      <c r="S26" s="12"/>
      <c r="T26" s="12"/>
      <c r="U26" s="12"/>
      <c r="V26" s="12"/>
      <c r="W26" s="12"/>
      <c r="X26" s="12"/>
      <c r="Y26" s="70"/>
      <c r="Z26" s="12"/>
      <c r="AA26" s="12"/>
      <c r="AF26" s="12"/>
      <c r="AH26" s="13"/>
    </row>
    <row r="27" spans="1:34" s="2" customFormat="1" ht="15" customHeight="1" x14ac:dyDescent="0.35">
      <c r="A27" s="153" t="s">
        <v>53</v>
      </c>
      <c r="B27" s="172"/>
      <c r="C27" s="172"/>
      <c r="E27" s="13">
        <v>1751</v>
      </c>
      <c r="F27" s="12"/>
      <c r="G27" s="12">
        <v>347</v>
      </c>
      <c r="H27" s="12"/>
      <c r="I27" s="12">
        <v>265</v>
      </c>
      <c r="J27" s="12"/>
      <c r="K27" s="12">
        <v>259</v>
      </c>
      <c r="L27" s="12"/>
      <c r="M27" s="12">
        <v>470</v>
      </c>
      <c r="N27" s="12"/>
      <c r="O27" s="13">
        <f>SUM(G27,I27,K27,M27)</f>
        <v>1341</v>
      </c>
      <c r="P27" s="12"/>
      <c r="Q27" s="12">
        <v>341</v>
      </c>
      <c r="R27" s="12"/>
      <c r="S27" s="12">
        <v>294</v>
      </c>
      <c r="T27" s="12"/>
      <c r="U27" s="12"/>
      <c r="V27" s="12">
        <v>114</v>
      </c>
      <c r="W27" s="12"/>
      <c r="X27" s="12"/>
      <c r="Y27" s="70"/>
      <c r="Z27" s="12"/>
      <c r="AA27" s="12">
        <v>152.99999999999994</v>
      </c>
      <c r="AD27" s="12">
        <f>+AA27+V27</f>
        <v>266.99999999999994</v>
      </c>
      <c r="AF27" s="12">
        <v>503</v>
      </c>
      <c r="AH27" s="13">
        <f>+AF27+AD27+S27+Q27</f>
        <v>1405</v>
      </c>
    </row>
    <row r="28" spans="1:34" s="2" customFormat="1" ht="4.5" customHeight="1" x14ac:dyDescent="0.3">
      <c r="E28" s="13"/>
      <c r="F28" s="12"/>
      <c r="G28" s="12"/>
      <c r="H28" s="12"/>
      <c r="I28" s="12"/>
      <c r="J28" s="12"/>
      <c r="K28" s="12"/>
      <c r="L28" s="12"/>
      <c r="M28" s="12"/>
      <c r="N28" s="12"/>
      <c r="O28" s="13"/>
      <c r="P28" s="12"/>
      <c r="Q28" s="12"/>
      <c r="R28" s="12"/>
      <c r="S28" s="12"/>
      <c r="T28" s="12"/>
      <c r="U28" s="12"/>
      <c r="V28" s="12"/>
      <c r="W28" s="12"/>
      <c r="X28" s="12"/>
      <c r="Y28" s="70"/>
      <c r="Z28" s="12"/>
      <c r="AA28" s="12"/>
      <c r="AF28" s="12"/>
      <c r="AH28" s="13"/>
    </row>
    <row r="29" spans="1:34" s="2" customFormat="1" ht="15" customHeight="1" x14ac:dyDescent="0.3">
      <c r="A29" s="2" t="s">
        <v>54</v>
      </c>
      <c r="E29" s="13">
        <v>2189</v>
      </c>
      <c r="F29" s="12"/>
      <c r="G29" s="12">
        <v>598</v>
      </c>
      <c r="H29" s="12"/>
      <c r="I29" s="12">
        <v>594</v>
      </c>
      <c r="J29" s="12"/>
      <c r="K29" s="12">
        <v>591</v>
      </c>
      <c r="L29" s="12"/>
      <c r="M29" s="12">
        <v>590</v>
      </c>
      <c r="N29" s="12"/>
      <c r="O29" s="13">
        <f>SUM(G29,I29,K29,M29)</f>
        <v>2373</v>
      </c>
      <c r="P29" s="12"/>
      <c r="Q29" s="12">
        <v>597</v>
      </c>
      <c r="R29" s="12"/>
      <c r="S29" s="12">
        <v>624</v>
      </c>
      <c r="T29" s="12"/>
      <c r="U29" s="12"/>
      <c r="V29" s="12">
        <v>252.00000000000009</v>
      </c>
      <c r="W29" s="12"/>
      <c r="X29" s="12"/>
      <c r="Y29" s="69"/>
      <c r="Z29" s="12"/>
      <c r="AA29" s="12">
        <v>350.99999999999989</v>
      </c>
      <c r="AD29" s="12">
        <f>+AA29+V29</f>
        <v>603</v>
      </c>
      <c r="AF29" s="12">
        <v>646</v>
      </c>
      <c r="AH29" s="13">
        <f>+AF29+AD29+S29+Q29</f>
        <v>2470</v>
      </c>
    </row>
    <row r="30" spans="1:34" s="2" customFormat="1" ht="4.5" customHeight="1" x14ac:dyDescent="0.3">
      <c r="E30" s="15"/>
      <c r="F30" s="12"/>
      <c r="G30" s="14"/>
      <c r="H30" s="12"/>
      <c r="I30" s="14"/>
      <c r="J30" s="12"/>
      <c r="K30" s="14"/>
      <c r="L30" s="12"/>
      <c r="M30" s="14"/>
      <c r="N30" s="12"/>
      <c r="O30" s="15"/>
      <c r="P30" s="12"/>
      <c r="Q30" s="14"/>
      <c r="R30" s="12"/>
      <c r="S30" s="14"/>
      <c r="T30" s="12"/>
      <c r="U30" s="12"/>
      <c r="V30" s="14"/>
      <c r="W30" s="12"/>
      <c r="X30" s="12"/>
      <c r="Y30" s="70"/>
      <c r="Z30" s="12"/>
      <c r="AA30" s="14"/>
      <c r="AD30" s="14"/>
      <c r="AF30" s="12"/>
      <c r="AH30" s="15"/>
    </row>
    <row r="31" spans="1:34" s="2" customFormat="1" ht="15" thickBot="1" x14ac:dyDescent="0.4">
      <c r="A31" s="161" t="s">
        <v>20</v>
      </c>
      <c r="B31" s="171"/>
      <c r="C31" s="171"/>
      <c r="E31" s="110">
        <f>SUM(E25:E29)</f>
        <v>8399</v>
      </c>
      <c r="F31" s="111"/>
      <c r="G31" s="112">
        <f>SUM(G25:G29)</f>
        <v>2165</v>
      </c>
      <c r="H31" s="111"/>
      <c r="I31" s="112">
        <f>SUM(I25:I29)</f>
        <v>1854</v>
      </c>
      <c r="J31" s="111"/>
      <c r="K31" s="112">
        <f>SUM(K25:K29)</f>
        <v>1811</v>
      </c>
      <c r="L31" s="111"/>
      <c r="M31" s="112">
        <f>SUM(M25:M29)</f>
        <v>2299</v>
      </c>
      <c r="N31" s="111"/>
      <c r="O31" s="110">
        <f>SUM(G31,I31,K31,M31)</f>
        <v>8129</v>
      </c>
      <c r="P31" s="111"/>
      <c r="Q31" s="112">
        <f>SUM(Q25:Q29)</f>
        <v>2153</v>
      </c>
      <c r="R31" s="111"/>
      <c r="S31" s="112">
        <f>SUM(S25:S29)</f>
        <v>2003</v>
      </c>
      <c r="T31" s="111"/>
      <c r="U31" s="111"/>
      <c r="V31" s="112">
        <f>SUM(V25:V29)</f>
        <v>778.00000000000011</v>
      </c>
      <c r="W31" s="111"/>
      <c r="X31" s="113"/>
      <c r="Y31" s="111"/>
      <c r="Z31" s="111"/>
      <c r="AA31" s="112">
        <f>SUM(AA25:AA29)</f>
        <v>1049</v>
      </c>
      <c r="AB31" s="111"/>
      <c r="AC31" s="111"/>
      <c r="AD31" s="112">
        <f>SUM(AD25:AD29)</f>
        <v>1827</v>
      </c>
      <c r="AF31" s="112">
        <f>SUM(AF25:AF29)</f>
        <v>2371</v>
      </c>
      <c r="AH31" s="110">
        <f>SUM(Q31,S31,AD31,AF31)</f>
        <v>8354</v>
      </c>
    </row>
    <row r="32" spans="1:34" s="2" customFormat="1" ht="12" customHeight="1" x14ac:dyDescent="0.3">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c r="AF32" s="12"/>
      <c r="AG32" s="12"/>
      <c r="AH32" s="13"/>
    </row>
    <row r="33" spans="1:34" s="2" customFormat="1" ht="15" thickBot="1" x14ac:dyDescent="0.4">
      <c r="A33" s="161" t="s">
        <v>43</v>
      </c>
      <c r="B33" s="171"/>
      <c r="C33" s="171"/>
      <c r="E33" s="35">
        <f>+E17-E31</f>
        <v>-1663</v>
      </c>
      <c r="F33" s="10"/>
      <c r="G33" s="34">
        <f>+G17-G31</f>
        <v>-286</v>
      </c>
      <c r="H33" s="10"/>
      <c r="I33" s="34">
        <f>+I17-I31</f>
        <v>26</v>
      </c>
      <c r="J33" s="10"/>
      <c r="K33" s="34">
        <f>+K17-K31</f>
        <v>49</v>
      </c>
      <c r="L33" s="10"/>
      <c r="M33" s="34">
        <f>+M17-M31</f>
        <v>-286</v>
      </c>
      <c r="N33" s="10"/>
      <c r="O33" s="35">
        <f>SUM(G33,I33,K33,M33)</f>
        <v>-497</v>
      </c>
      <c r="P33" s="10"/>
      <c r="Q33" s="34">
        <f>+Q17-Q31</f>
        <v>-109</v>
      </c>
      <c r="R33" s="10"/>
      <c r="S33" s="34">
        <f>+S17-S31</f>
        <v>157</v>
      </c>
      <c r="T33" s="10"/>
      <c r="U33" s="12"/>
      <c r="V33" s="34">
        <f>+V17-V31</f>
        <v>104.99999999999989</v>
      </c>
      <c r="W33" s="12"/>
      <c r="X33" s="12"/>
      <c r="Y33" s="71"/>
      <c r="Z33" s="23"/>
      <c r="AA33" s="34">
        <f>+AA17-AA31</f>
        <v>235</v>
      </c>
      <c r="AB33" s="10"/>
      <c r="AC33" s="10"/>
      <c r="AD33" s="34">
        <f>+AD17-AD31</f>
        <v>340</v>
      </c>
      <c r="AF33" s="34">
        <f>+AF17-AF31</f>
        <v>-158</v>
      </c>
      <c r="AG33" s="10"/>
      <c r="AH33" s="35">
        <f>SUM(Q33,S33,AD33,AF33)</f>
        <v>230</v>
      </c>
    </row>
    <row r="34" spans="1:34" s="2" customFormat="1" ht="14.5" x14ac:dyDescent="0.35">
      <c r="A34" s="31"/>
      <c r="B34" s="32"/>
      <c r="C34" s="32"/>
      <c r="E34" s="11"/>
      <c r="F34" s="10"/>
      <c r="G34" s="10"/>
      <c r="H34" s="10"/>
      <c r="I34" s="10"/>
      <c r="J34" s="10"/>
      <c r="K34" s="10"/>
      <c r="L34" s="10"/>
      <c r="M34" s="10"/>
      <c r="N34" s="10"/>
      <c r="O34" s="11"/>
      <c r="P34" s="10"/>
      <c r="Q34" s="10"/>
      <c r="R34" s="10"/>
      <c r="S34" s="10"/>
      <c r="T34" s="10"/>
      <c r="U34" s="10"/>
      <c r="V34" s="10"/>
      <c r="W34" s="10"/>
      <c r="X34" s="10"/>
      <c r="Y34" s="70"/>
      <c r="Z34" s="10"/>
      <c r="AA34" s="10"/>
      <c r="AF34" s="12"/>
      <c r="AG34" s="12"/>
      <c r="AH34" s="21"/>
    </row>
    <row r="35" spans="1:34" s="2" customFormat="1" ht="14.5" x14ac:dyDescent="0.35">
      <c r="A35" s="200" t="s">
        <v>56</v>
      </c>
      <c r="B35" s="201"/>
      <c r="C35" s="32"/>
      <c r="E35" s="11"/>
      <c r="F35" s="10"/>
      <c r="G35" s="10"/>
      <c r="H35" s="10"/>
      <c r="I35" s="10"/>
      <c r="J35" s="10"/>
      <c r="K35" s="10"/>
      <c r="L35" s="10"/>
      <c r="M35" s="10"/>
      <c r="N35" s="10"/>
      <c r="O35" s="11"/>
      <c r="P35" s="10"/>
      <c r="Q35" s="10"/>
      <c r="R35" s="10"/>
      <c r="S35" s="10"/>
      <c r="T35" s="10"/>
      <c r="U35" s="10"/>
      <c r="V35" s="10"/>
      <c r="W35" s="10"/>
      <c r="X35" s="10"/>
      <c r="Y35" s="70"/>
      <c r="Z35" s="10"/>
      <c r="AA35" s="10"/>
    </row>
    <row r="36" spans="1:34" s="2" customFormat="1" ht="5.25" customHeight="1" x14ac:dyDescent="0.35">
      <c r="A36" s="31"/>
      <c r="B36"/>
      <c r="C36" s="32"/>
      <c r="E36" s="11"/>
      <c r="F36" s="10"/>
      <c r="G36" s="10"/>
      <c r="H36" s="10"/>
      <c r="I36" s="10"/>
      <c r="J36" s="10"/>
      <c r="K36" s="10"/>
      <c r="L36" s="10"/>
      <c r="M36" s="10"/>
      <c r="N36" s="10"/>
      <c r="O36" s="11"/>
      <c r="P36" s="10"/>
      <c r="Q36" s="10"/>
      <c r="R36" s="10"/>
      <c r="S36" s="10"/>
      <c r="T36" s="10"/>
      <c r="U36" s="10"/>
      <c r="V36" s="10"/>
      <c r="W36" s="10"/>
      <c r="X36" s="10"/>
      <c r="Y36" s="70"/>
      <c r="Z36" s="10"/>
      <c r="AA36" s="10"/>
    </row>
    <row r="37" spans="1:34" s="2" customFormat="1" ht="17" x14ac:dyDescent="0.35">
      <c r="A37" s="2" t="s">
        <v>57</v>
      </c>
      <c r="B37"/>
      <c r="C37" s="32"/>
      <c r="E37" s="37">
        <v>66.400000000000006</v>
      </c>
      <c r="F37" s="36"/>
      <c r="G37" s="36">
        <v>69.900000000000006</v>
      </c>
      <c r="H37" s="36"/>
      <c r="I37" s="36">
        <v>67.3</v>
      </c>
      <c r="J37" s="36"/>
      <c r="K37" s="36">
        <v>70.599999999999994</v>
      </c>
      <c r="L37" s="36"/>
      <c r="M37" s="36">
        <v>76.099999999999994</v>
      </c>
      <c r="N37" s="36"/>
      <c r="O37" s="37">
        <v>76.099999999999994</v>
      </c>
      <c r="P37" s="36"/>
      <c r="Q37" s="36">
        <v>77.8</v>
      </c>
      <c r="R37" s="36"/>
      <c r="S37" s="36">
        <v>76.8</v>
      </c>
      <c r="T37" s="36"/>
      <c r="U37" s="36"/>
      <c r="V37" s="80" t="s">
        <v>36</v>
      </c>
      <c r="W37" s="80"/>
      <c r="X37" s="80"/>
      <c r="Y37" s="81"/>
      <c r="Z37" s="80"/>
      <c r="AA37" s="80" t="s">
        <v>36</v>
      </c>
      <c r="AD37" s="2">
        <v>77.900000000000006</v>
      </c>
      <c r="AF37" s="2">
        <v>78.900000000000006</v>
      </c>
      <c r="AH37" s="2">
        <v>78.900000000000006</v>
      </c>
    </row>
    <row r="38" spans="1:34" s="2" customFormat="1" ht="4.5" customHeight="1" x14ac:dyDescent="0.35">
      <c r="B38" s="32"/>
      <c r="C38" s="32"/>
      <c r="E38" s="11"/>
      <c r="F38" s="10"/>
      <c r="G38" s="10"/>
      <c r="H38" s="10"/>
      <c r="I38" s="10"/>
      <c r="J38" s="10"/>
      <c r="K38" s="10"/>
      <c r="L38" s="10"/>
      <c r="M38" s="10"/>
      <c r="N38" s="10"/>
      <c r="O38" s="11"/>
      <c r="P38" s="10"/>
      <c r="Q38" s="10"/>
      <c r="R38" s="10"/>
      <c r="S38" s="10"/>
      <c r="T38" s="10"/>
      <c r="U38" s="10"/>
      <c r="V38" s="10"/>
      <c r="W38" s="10"/>
      <c r="X38" s="10"/>
      <c r="Y38" s="70"/>
      <c r="Z38" s="10"/>
      <c r="AA38" s="10"/>
    </row>
    <row r="39" spans="1:34" s="2" customFormat="1" ht="14.5" x14ac:dyDescent="0.35">
      <c r="A39" s="2" t="s">
        <v>19</v>
      </c>
      <c r="B39" s="32"/>
      <c r="C39" s="32"/>
      <c r="E39" s="11">
        <v>4446</v>
      </c>
      <c r="F39" s="10"/>
      <c r="G39" s="10">
        <v>1459</v>
      </c>
      <c r="H39" s="10"/>
      <c r="I39" s="10">
        <v>1445</v>
      </c>
      <c r="J39" s="10"/>
      <c r="K39" s="10">
        <v>1428</v>
      </c>
      <c r="L39" s="10"/>
      <c r="M39" s="10">
        <v>1564</v>
      </c>
      <c r="N39" s="10"/>
      <c r="O39" s="11">
        <f>SUM(G39,I39,K39,M39)</f>
        <v>5896</v>
      </c>
      <c r="P39" s="10"/>
      <c r="Q39" s="10">
        <v>1686</v>
      </c>
      <c r="R39" s="10"/>
      <c r="S39" s="10">
        <v>1771</v>
      </c>
      <c r="T39" s="10"/>
      <c r="U39" s="10"/>
      <c r="V39" s="10">
        <v>708.80826933999981</v>
      </c>
      <c r="W39" s="10"/>
      <c r="X39" s="10"/>
      <c r="Y39" s="69"/>
      <c r="Z39" s="10"/>
      <c r="AA39" s="10">
        <v>1060.0065062400004</v>
      </c>
      <c r="AD39" s="10">
        <f>+AA39+V39</f>
        <v>1768.8147755800001</v>
      </c>
      <c r="AF39" s="10">
        <v>1837</v>
      </c>
      <c r="AH39" s="10">
        <f>SUM(Q39,S39,AD39,AF39)</f>
        <v>7062.8147755800001</v>
      </c>
    </row>
    <row r="40" spans="1:34" s="2" customFormat="1" ht="7.5" customHeight="1" x14ac:dyDescent="0.3">
      <c r="E40" s="21"/>
      <c r="F40" s="12"/>
      <c r="G40" s="12"/>
      <c r="H40" s="12"/>
      <c r="I40" s="12"/>
      <c r="J40" s="12"/>
      <c r="K40" s="12"/>
      <c r="L40" s="12"/>
      <c r="M40" s="12"/>
      <c r="N40" s="12"/>
      <c r="O40" s="21"/>
      <c r="P40" s="12"/>
      <c r="Q40" s="12"/>
      <c r="R40" s="12"/>
      <c r="S40" s="12"/>
      <c r="T40" s="12"/>
      <c r="U40" s="12"/>
      <c r="V40" s="12"/>
      <c r="W40" s="12"/>
      <c r="X40" s="12"/>
      <c r="Y40" s="70"/>
      <c r="Z40" s="12"/>
      <c r="AA40" s="12"/>
    </row>
    <row r="41" spans="1:34" s="2" customFormat="1" x14ac:dyDescent="0.3">
      <c r="Y41" s="23"/>
    </row>
    <row r="42" spans="1:34" s="2" customFormat="1" x14ac:dyDescent="0.3">
      <c r="Y42" s="12"/>
    </row>
    <row r="43" spans="1:34" s="2" customFormat="1" ht="27.75" customHeight="1" x14ac:dyDescent="0.35">
      <c r="A43" s="131" t="s">
        <v>132</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row>
    <row r="44" spans="1:34" s="2" customFormat="1" ht="6.75" customHeight="1" x14ac:dyDescent="0.3">
      <c r="A44" s="1"/>
      <c r="B44" s="1"/>
      <c r="C44" s="1"/>
      <c r="D44" s="1"/>
      <c r="E44" s="1"/>
      <c r="F44" s="1"/>
      <c r="G44" s="1"/>
      <c r="H44" s="1"/>
      <c r="I44" s="1"/>
      <c r="J44" s="1"/>
      <c r="K44" s="1"/>
      <c r="L44" s="1"/>
      <c r="M44" s="1"/>
      <c r="N44" s="1"/>
      <c r="O44" s="1"/>
      <c r="P44" s="1"/>
      <c r="Q44" s="1"/>
      <c r="R44" s="1"/>
      <c r="S44" s="1"/>
      <c r="T44" s="1"/>
      <c r="U44" s="12"/>
      <c r="V44" s="12"/>
      <c r="W44" s="12"/>
      <c r="X44" s="12"/>
      <c r="AB44" s="1"/>
      <c r="AC44" s="1"/>
      <c r="AD44" s="1"/>
    </row>
    <row r="45" spans="1:34" s="2" customFormat="1" ht="25.5" customHeight="1" x14ac:dyDescent="0.3">
      <c r="A45" s="197" t="s">
        <v>131</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34" s="2" customFormat="1" ht="7.5" customHeight="1" x14ac:dyDescent="0.35">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4" s="2" customFormat="1" ht="26.25" customHeight="1" x14ac:dyDescent="0.35">
      <c r="A47" s="131" t="s">
        <v>126</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3"/>
      <c r="AF47" s="133"/>
      <c r="AG47" s="133"/>
      <c r="AH47" s="133"/>
    </row>
    <row r="48" spans="1:34" s="2" customFormat="1" ht="6.75" customHeight="1" x14ac:dyDescent="0.3">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row r="49" spans="1:34" s="22" customFormat="1" ht="38.15" customHeight="1" x14ac:dyDescent="0.35">
      <c r="A49" s="131" t="s">
        <v>129</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row>
    <row r="53" spans="1:34" x14ac:dyDescent="0.3">
      <c r="S53" s="72"/>
    </row>
    <row r="55" spans="1:34" x14ac:dyDescent="0.3">
      <c r="S55" s="72"/>
    </row>
  </sheetData>
  <mergeCells count="39">
    <mergeCell ref="Y1:AA1"/>
    <mergeCell ref="E6:X6"/>
    <mergeCell ref="A2:E2"/>
    <mergeCell ref="Z6:AB6"/>
    <mergeCell ref="U7:W7"/>
    <mergeCell ref="A3:D3"/>
    <mergeCell ref="AB1:AH1"/>
    <mergeCell ref="AF7:AF8"/>
    <mergeCell ref="Q8:S8"/>
    <mergeCell ref="A49:AH49"/>
    <mergeCell ref="E20:X20"/>
    <mergeCell ref="Z7:AB7"/>
    <mergeCell ref="U8:W8"/>
    <mergeCell ref="Z8:AB8"/>
    <mergeCell ref="U9:W9"/>
    <mergeCell ref="Z9:AB9"/>
    <mergeCell ref="G8:M8"/>
    <mergeCell ref="A17:C17"/>
    <mergeCell ref="Z22:AB22"/>
    <mergeCell ref="A11:C11"/>
    <mergeCell ref="A13:C13"/>
    <mergeCell ref="A15:C15"/>
    <mergeCell ref="A31:C31"/>
    <mergeCell ref="AF21:AF22"/>
    <mergeCell ref="A43:AH43"/>
    <mergeCell ref="A45:AH45"/>
    <mergeCell ref="A47:AH47"/>
    <mergeCell ref="A25:C25"/>
    <mergeCell ref="Z23:AB23"/>
    <mergeCell ref="U23:W23"/>
    <mergeCell ref="A27:C27"/>
    <mergeCell ref="A33:C33"/>
    <mergeCell ref="A35:B35"/>
    <mergeCell ref="Z20:AB20"/>
    <mergeCell ref="U21:W21"/>
    <mergeCell ref="Z21:AB21"/>
    <mergeCell ref="G22:M22"/>
    <mergeCell ref="Q22:S22"/>
    <mergeCell ref="U22:W22"/>
  </mergeCells>
  <printOptions horizontalCentered="1"/>
  <pageMargins left="0.5" right="0.5" top="0.75" bottom="0.75" header="0.3" footer="0.3"/>
  <pageSetup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1440-74FD-4F85-B864-481C82FF3969}">
  <sheetPr>
    <pageSetUpPr fitToPage="1"/>
  </sheetPr>
  <dimension ref="A1:AF31"/>
  <sheetViews>
    <sheetView view="pageBreakPreview" zoomScaleNormal="100" zoomScaleSheetLayoutView="100" workbookViewId="0">
      <selection activeCell="N20" sqref="N20"/>
    </sheetView>
  </sheetViews>
  <sheetFormatPr defaultColWidth="9.1796875" defaultRowHeight="14" x14ac:dyDescent="0.3"/>
  <cols>
    <col min="1" max="2" width="11.7265625" style="1" customWidth="1"/>
    <col min="3" max="3" width="3.81640625" style="1" customWidth="1"/>
    <col min="4" max="4" width="1.1796875" style="1" customWidth="1"/>
    <col min="5" max="5" width="11.453125" style="1" bestFit="1" customWidth="1"/>
    <col min="6" max="6" width="1.1796875" style="1" customWidth="1"/>
    <col min="7" max="7" width="8.7265625" style="1" bestFit="1" customWidth="1"/>
    <col min="8" max="8" width="0.81640625" style="1" customWidth="1"/>
    <col min="9" max="9" width="9.453125" style="1" bestFit="1" customWidth="1"/>
    <col min="10" max="10" width="0.81640625" style="1" customWidth="1"/>
    <col min="11" max="11" width="8.7265625" style="1" bestFit="1" customWidth="1"/>
    <col min="12" max="12" width="0.81640625" style="1" customWidth="1"/>
    <col min="13" max="13" width="9" style="1" bestFit="1" customWidth="1"/>
    <col min="14" max="14" width="0.81640625" style="1" customWidth="1"/>
    <col min="15" max="15" width="11.453125" style="1" bestFit="1" customWidth="1"/>
    <col min="16" max="16" width="1.1796875" style="1" customWidth="1"/>
    <col min="17" max="17" width="8.7265625" style="1" bestFit="1" customWidth="1"/>
    <col min="18" max="18" width="0.81640625" style="1" customWidth="1"/>
    <col min="19" max="19" width="8.7265625" style="1" bestFit="1" customWidth="1"/>
    <col min="20" max="20" width="0.81640625" style="1" customWidth="1"/>
    <col min="21" max="21" width="3.1796875" style="1" customWidth="1"/>
    <col min="22" max="22" width="9.1796875" style="1"/>
    <col min="23" max="23" width="3.1796875" style="1" customWidth="1"/>
    <col min="24" max="25" width="1" style="1" customWidth="1"/>
    <col min="26" max="26" width="3" style="1" customWidth="1"/>
    <col min="27" max="27" width="9.1796875" style="1"/>
    <col min="28" max="28" width="3" style="1" customWidth="1"/>
    <col min="29" max="29" width="0.81640625" style="1" customWidth="1"/>
    <col min="30" max="30" width="13.453125" style="1" customWidth="1"/>
    <col min="31" max="31" width="1" style="1" customWidth="1"/>
    <col min="32" max="32" width="13.453125" style="1" customWidth="1"/>
    <col min="33" max="16384" width="9.1796875" style="1"/>
  </cols>
  <sheetData>
    <row r="1" spans="1:32" s="2" customFormat="1" ht="21" x14ac:dyDescent="0.5">
      <c r="A1" s="154" t="s">
        <v>1</v>
      </c>
      <c r="B1" s="155"/>
      <c r="C1" s="155"/>
      <c r="D1" s="155"/>
      <c r="Z1" s="134" t="s">
        <v>58</v>
      </c>
      <c r="AA1" s="136"/>
      <c r="AB1" s="136"/>
      <c r="AC1" s="136"/>
      <c r="AD1" s="136"/>
      <c r="AE1"/>
      <c r="AF1"/>
    </row>
    <row r="2" spans="1:32" s="2" customFormat="1" ht="16" x14ac:dyDescent="0.4">
      <c r="A2" s="156" t="s">
        <v>59</v>
      </c>
      <c r="B2" s="174"/>
      <c r="C2" s="174"/>
      <c r="D2" s="174"/>
      <c r="E2" s="136"/>
    </row>
    <row r="3" spans="1:32" s="2" customFormat="1" ht="16" x14ac:dyDescent="0.4">
      <c r="A3" s="156" t="s">
        <v>49</v>
      </c>
      <c r="B3" s="174"/>
      <c r="C3" s="174"/>
      <c r="D3" s="174"/>
    </row>
    <row r="4" spans="1:32" s="2" customFormat="1" ht="16" x14ac:dyDescent="0.4">
      <c r="A4" s="25"/>
      <c r="B4" s="26"/>
      <c r="C4" s="26"/>
      <c r="D4" s="26"/>
    </row>
    <row r="5" spans="1:32" s="2" customFormat="1" ht="16" x14ac:dyDescent="0.4">
      <c r="A5" s="25"/>
      <c r="B5" s="26"/>
      <c r="C5" s="26"/>
      <c r="D5" s="26"/>
    </row>
    <row r="6" spans="1:32" s="2" customFormat="1" x14ac:dyDescent="0.3">
      <c r="E6" s="137" t="s">
        <v>5</v>
      </c>
      <c r="F6" s="138"/>
      <c r="G6" s="138"/>
      <c r="H6" s="138"/>
      <c r="I6" s="138"/>
      <c r="J6" s="138"/>
      <c r="K6" s="138"/>
      <c r="L6" s="138"/>
      <c r="M6" s="138"/>
      <c r="N6" s="138"/>
      <c r="O6" s="138"/>
      <c r="P6" s="138"/>
      <c r="Q6" s="138"/>
      <c r="R6" s="138"/>
      <c r="S6" s="138"/>
      <c r="T6" s="138"/>
      <c r="U6" s="138"/>
      <c r="V6" s="138"/>
      <c r="W6" s="138"/>
      <c r="X6" s="138"/>
      <c r="Y6" s="57"/>
      <c r="Z6" s="138" t="s">
        <v>6</v>
      </c>
      <c r="AA6" s="138"/>
      <c r="AB6" s="145"/>
      <c r="AD6" s="119" t="s">
        <v>6</v>
      </c>
    </row>
    <row r="7" spans="1:32" s="2" customFormat="1" ht="14.5" x14ac:dyDescent="0.35">
      <c r="E7" s="3" t="s">
        <v>7</v>
      </c>
      <c r="O7" s="3" t="s">
        <v>7</v>
      </c>
      <c r="U7" s="141" t="s">
        <v>8</v>
      </c>
      <c r="V7" s="183"/>
      <c r="W7" s="183"/>
      <c r="X7" s="50"/>
      <c r="Z7" s="147" t="s">
        <v>8</v>
      </c>
      <c r="AA7" s="178"/>
      <c r="AB7" s="178"/>
      <c r="AD7" s="129" t="s">
        <v>11</v>
      </c>
    </row>
    <row r="8" spans="1:32" s="2" customFormat="1" ht="14.5" x14ac:dyDescent="0.35">
      <c r="E8" s="4" t="s">
        <v>10</v>
      </c>
      <c r="G8" s="141" t="s">
        <v>11</v>
      </c>
      <c r="H8" s="176"/>
      <c r="I8" s="176"/>
      <c r="J8" s="176"/>
      <c r="K8" s="176"/>
      <c r="L8" s="176"/>
      <c r="M8" s="176"/>
      <c r="O8" s="4" t="s">
        <v>10</v>
      </c>
      <c r="Q8" s="141" t="s">
        <v>11</v>
      </c>
      <c r="R8" s="199"/>
      <c r="S8" s="199"/>
      <c r="T8" s="65"/>
      <c r="U8" s="141" t="s">
        <v>12</v>
      </c>
      <c r="V8" s="141"/>
      <c r="W8" s="141"/>
      <c r="X8" s="51"/>
      <c r="Y8" s="48"/>
      <c r="Z8" s="150" t="s">
        <v>12</v>
      </c>
      <c r="AA8" s="150"/>
      <c r="AB8" s="150"/>
      <c r="AD8" s="130"/>
    </row>
    <row r="9" spans="1:32" s="5" customFormat="1" ht="14.5" x14ac:dyDescent="0.35">
      <c r="E9" s="8">
        <v>45291</v>
      </c>
      <c r="G9" s="6">
        <v>45382</v>
      </c>
      <c r="H9" s="7"/>
      <c r="I9" s="7">
        <v>45473</v>
      </c>
      <c r="J9" s="7"/>
      <c r="K9" s="7">
        <v>45565</v>
      </c>
      <c r="L9" s="7"/>
      <c r="M9" s="7">
        <v>45657</v>
      </c>
      <c r="N9" s="7"/>
      <c r="O9" s="8">
        <v>45657</v>
      </c>
      <c r="Q9" s="6">
        <v>45747</v>
      </c>
      <c r="R9" s="7"/>
      <c r="S9" s="7">
        <v>45838</v>
      </c>
      <c r="T9" s="7"/>
      <c r="U9" s="142" t="s">
        <v>13</v>
      </c>
      <c r="V9" s="177"/>
      <c r="W9" s="177"/>
      <c r="X9" s="52"/>
      <c r="Y9" s="7"/>
      <c r="Z9" s="142" t="s">
        <v>14</v>
      </c>
      <c r="AA9" s="177"/>
      <c r="AB9" s="198"/>
      <c r="AD9" s="8">
        <v>46022</v>
      </c>
      <c r="AE9" s="66"/>
    </row>
    <row r="10" spans="1:32" s="2" customFormat="1" ht="4.5" customHeight="1" x14ac:dyDescent="0.3">
      <c r="E10" s="9"/>
      <c r="O10" s="9"/>
      <c r="Y10" s="68"/>
    </row>
    <row r="11" spans="1:32" s="2" customFormat="1" ht="14.5" x14ac:dyDescent="0.35">
      <c r="A11" s="153" t="s">
        <v>17</v>
      </c>
      <c r="B11" s="172"/>
      <c r="C11" s="172"/>
      <c r="E11" s="11">
        <v>813</v>
      </c>
      <c r="F11" s="10"/>
      <c r="G11" s="10">
        <v>153</v>
      </c>
      <c r="H11" s="10"/>
      <c r="I11" s="10">
        <v>138</v>
      </c>
      <c r="J11" s="10"/>
      <c r="K11" s="10">
        <v>108</v>
      </c>
      <c r="L11" s="10"/>
      <c r="M11" s="10">
        <v>414</v>
      </c>
      <c r="N11" s="10"/>
      <c r="O11" s="11">
        <f>SUM(G11,I11,K11,M11)</f>
        <v>813</v>
      </c>
      <c r="P11" s="10"/>
      <c r="Q11" s="10">
        <v>148</v>
      </c>
      <c r="R11" s="10"/>
      <c r="S11" s="10">
        <v>254</v>
      </c>
      <c r="T11" s="10"/>
      <c r="V11" s="10">
        <v>73</v>
      </c>
      <c r="Y11" s="73"/>
      <c r="AA11" s="10">
        <v>39</v>
      </c>
      <c r="AD11" s="10">
        <v>115</v>
      </c>
    </row>
    <row r="12" spans="1:32" s="2" customFormat="1" ht="4.5" customHeight="1" x14ac:dyDescent="0.3">
      <c r="E12" s="13"/>
      <c r="F12" s="12"/>
      <c r="G12" s="12"/>
      <c r="H12" s="12"/>
      <c r="I12" s="12"/>
      <c r="J12" s="12"/>
      <c r="K12" s="12"/>
      <c r="L12" s="12"/>
      <c r="M12" s="12"/>
      <c r="N12" s="12"/>
      <c r="O12" s="13"/>
      <c r="P12" s="12"/>
      <c r="Q12" s="12"/>
      <c r="R12" s="12"/>
      <c r="S12" s="12"/>
      <c r="T12" s="12"/>
      <c r="V12" s="12"/>
      <c r="Y12" s="73"/>
      <c r="AA12" s="12"/>
      <c r="AD12" s="12"/>
    </row>
    <row r="13" spans="1:32" s="2" customFormat="1" ht="14.5" x14ac:dyDescent="0.35">
      <c r="A13" s="153" t="s">
        <v>18</v>
      </c>
      <c r="B13" s="172"/>
      <c r="C13" s="172"/>
      <c r="E13" s="13">
        <v>2120</v>
      </c>
      <c r="F13" s="12"/>
      <c r="G13" s="12">
        <v>451</v>
      </c>
      <c r="H13" s="12"/>
      <c r="I13" s="12">
        <v>534</v>
      </c>
      <c r="J13" s="12"/>
      <c r="K13" s="12">
        <v>480</v>
      </c>
      <c r="L13" s="12"/>
      <c r="M13" s="12">
        <v>661</v>
      </c>
      <c r="N13" s="12"/>
      <c r="O13" s="13">
        <f>SUM(G13,I13,K13,M13)</f>
        <v>2126</v>
      </c>
      <c r="P13" s="12"/>
      <c r="Q13" s="12">
        <v>476</v>
      </c>
      <c r="R13" s="12"/>
      <c r="S13" s="12">
        <v>434</v>
      </c>
      <c r="T13" s="12"/>
      <c r="V13" s="12">
        <v>202</v>
      </c>
      <c r="Y13" s="73"/>
      <c r="AA13" s="12">
        <v>440.00000000000011</v>
      </c>
      <c r="AD13" s="12">
        <v>1139</v>
      </c>
    </row>
    <row r="14" spans="1:32" s="2" customFormat="1" ht="4.5" customHeight="1" x14ac:dyDescent="0.35">
      <c r="B14" s="62"/>
      <c r="C14" s="62"/>
      <c r="E14" s="13"/>
      <c r="F14" s="12"/>
      <c r="G14" s="12"/>
      <c r="H14" s="12"/>
      <c r="I14" s="12"/>
      <c r="J14" s="12"/>
      <c r="K14" s="12"/>
      <c r="L14" s="12"/>
      <c r="M14" s="12"/>
      <c r="N14" s="12"/>
      <c r="O14" s="13"/>
      <c r="P14" s="12"/>
      <c r="Q14" s="12"/>
      <c r="R14" s="12"/>
      <c r="S14" s="12"/>
      <c r="T14" s="12"/>
      <c r="V14" s="12"/>
      <c r="Y14" s="73"/>
      <c r="AA14" s="12"/>
      <c r="AD14" s="12"/>
    </row>
    <row r="15" spans="1:32" s="2" customFormat="1" ht="14.5" x14ac:dyDescent="0.35">
      <c r="A15" s="153" t="s">
        <v>15</v>
      </c>
      <c r="B15" s="172"/>
      <c r="C15" s="172"/>
      <c r="E15" s="13">
        <v>24</v>
      </c>
      <c r="F15" s="12"/>
      <c r="G15" s="12">
        <v>1</v>
      </c>
      <c r="H15" s="12"/>
      <c r="I15" s="12">
        <v>7</v>
      </c>
      <c r="J15" s="12"/>
      <c r="K15" s="12">
        <v>2</v>
      </c>
      <c r="L15" s="12"/>
      <c r="M15" s="12">
        <v>6</v>
      </c>
      <c r="N15" s="12"/>
      <c r="O15" s="13">
        <f>SUM(G15,I15,K15,M15)</f>
        <v>16</v>
      </c>
      <c r="P15" s="12"/>
      <c r="Q15" s="12">
        <v>3</v>
      </c>
      <c r="R15" s="12"/>
      <c r="S15" s="12">
        <v>2</v>
      </c>
      <c r="T15" s="12"/>
      <c r="V15" s="12">
        <v>1</v>
      </c>
      <c r="Y15" s="73"/>
      <c r="AA15" s="12">
        <v>1</v>
      </c>
      <c r="AD15" s="12">
        <v>2</v>
      </c>
    </row>
    <row r="16" spans="1:32" s="2" customFormat="1" ht="4.5" customHeight="1" x14ac:dyDescent="0.3">
      <c r="E16" s="15"/>
      <c r="F16" s="12"/>
      <c r="G16" s="12"/>
      <c r="H16" s="12"/>
      <c r="I16" s="14"/>
      <c r="J16" s="12"/>
      <c r="K16" s="14"/>
      <c r="L16" s="12"/>
      <c r="M16" s="14"/>
      <c r="N16" s="12"/>
      <c r="O16" s="15"/>
      <c r="P16" s="12"/>
      <c r="Q16" s="12"/>
      <c r="R16" s="12"/>
      <c r="S16" s="14"/>
      <c r="T16" s="12"/>
      <c r="V16" s="14"/>
      <c r="Y16" s="73"/>
      <c r="AA16" s="14"/>
      <c r="AD16" s="14"/>
    </row>
    <row r="17" spans="1:32" s="2" customFormat="1" ht="14.5" x14ac:dyDescent="0.35">
      <c r="A17" s="161" t="s">
        <v>19</v>
      </c>
      <c r="B17" s="171"/>
      <c r="C17" s="171"/>
      <c r="E17" s="13">
        <f>+E13+E11+E15</f>
        <v>2957</v>
      </c>
      <c r="F17" s="12"/>
      <c r="G17" s="16">
        <f>SUM(G11:G15)</f>
        <v>605</v>
      </c>
      <c r="H17" s="12"/>
      <c r="I17" s="16">
        <f>SUM(I11:I15)</f>
        <v>679</v>
      </c>
      <c r="J17" s="12"/>
      <c r="K17" s="16">
        <f>SUM(K11:K15)</f>
        <v>590</v>
      </c>
      <c r="L17" s="12"/>
      <c r="M17" s="16">
        <f>SUM(M11:M15)</f>
        <v>1081</v>
      </c>
      <c r="N17" s="12"/>
      <c r="O17" s="13">
        <f>SUM(G17,I17,K17,M17)</f>
        <v>2955</v>
      </c>
      <c r="P17" s="12"/>
      <c r="Q17" s="16">
        <f>SUM(Q11:Q15)</f>
        <v>627</v>
      </c>
      <c r="R17" s="12"/>
      <c r="S17" s="16">
        <f>SUM(S11:S15)</f>
        <v>690</v>
      </c>
      <c r="T17" s="12"/>
      <c r="V17" s="16">
        <f>SUM(V11:V15)</f>
        <v>276</v>
      </c>
      <c r="Y17" s="73"/>
      <c r="AA17" s="16">
        <f>SUM(AA11:AA15)</f>
        <v>480.00000000000011</v>
      </c>
      <c r="AD17" s="16">
        <f>SUM(AD11:AD15)</f>
        <v>1256</v>
      </c>
    </row>
    <row r="18" spans="1:32" s="2" customFormat="1" ht="9.75" customHeight="1" x14ac:dyDescent="0.3">
      <c r="E18" s="13"/>
      <c r="F18" s="12"/>
      <c r="G18" s="12"/>
      <c r="H18" s="12"/>
      <c r="I18" s="12"/>
      <c r="J18" s="12"/>
      <c r="K18" s="12"/>
      <c r="L18" s="12"/>
      <c r="M18" s="12"/>
      <c r="N18" s="12"/>
      <c r="O18" s="13"/>
      <c r="P18" s="12"/>
      <c r="Q18" s="12"/>
      <c r="R18" s="12"/>
      <c r="S18" s="12"/>
      <c r="T18" s="12"/>
      <c r="V18" s="12"/>
      <c r="Y18" s="73"/>
      <c r="AA18" s="12"/>
      <c r="AD18" s="12"/>
    </row>
    <row r="19" spans="1:32" s="2" customFormat="1" ht="15" customHeight="1" x14ac:dyDescent="0.35">
      <c r="A19" s="153" t="s">
        <v>52</v>
      </c>
      <c r="B19" s="172"/>
      <c r="C19" s="172"/>
      <c r="E19" s="13">
        <v>1545</v>
      </c>
      <c r="F19" s="12"/>
      <c r="G19" s="12">
        <v>289</v>
      </c>
      <c r="H19" s="12"/>
      <c r="I19" s="12">
        <v>342</v>
      </c>
      <c r="J19" s="12"/>
      <c r="K19" s="12">
        <v>274</v>
      </c>
      <c r="L19" s="12"/>
      <c r="M19" s="12">
        <v>591</v>
      </c>
      <c r="N19" s="12"/>
      <c r="O19" s="13">
        <f>SUM(G19,I19,K19,M19)</f>
        <v>1496</v>
      </c>
      <c r="P19" s="12"/>
      <c r="Q19" s="12">
        <v>321</v>
      </c>
      <c r="R19" s="12"/>
      <c r="S19" s="12">
        <v>394</v>
      </c>
      <c r="T19" s="12"/>
      <c r="V19" s="12">
        <v>131</v>
      </c>
      <c r="Y19" s="73"/>
      <c r="AA19" s="12">
        <v>337</v>
      </c>
      <c r="AD19" s="12">
        <v>950</v>
      </c>
    </row>
    <row r="20" spans="1:32" s="2" customFormat="1" ht="4.5" customHeight="1" x14ac:dyDescent="0.3">
      <c r="E20" s="13"/>
      <c r="F20" s="12"/>
      <c r="G20" s="12"/>
      <c r="H20" s="12"/>
      <c r="I20" s="12"/>
      <c r="J20" s="12"/>
      <c r="K20" s="12"/>
      <c r="L20" s="12"/>
      <c r="M20" s="12"/>
      <c r="N20" s="12"/>
      <c r="O20" s="13"/>
      <c r="P20" s="12"/>
      <c r="Q20" s="12"/>
      <c r="R20" s="12"/>
      <c r="S20" s="12"/>
      <c r="T20" s="12"/>
      <c r="V20" s="12"/>
      <c r="Y20" s="73"/>
      <c r="AA20" s="12"/>
      <c r="AD20" s="12"/>
    </row>
    <row r="21" spans="1:32" s="2" customFormat="1" ht="15" customHeight="1" x14ac:dyDescent="0.35">
      <c r="A21" s="153" t="s">
        <v>53</v>
      </c>
      <c r="B21" s="172"/>
      <c r="C21" s="172"/>
      <c r="E21" s="13">
        <v>751</v>
      </c>
      <c r="F21" s="12"/>
      <c r="G21" s="12">
        <v>135</v>
      </c>
      <c r="H21" s="12"/>
      <c r="I21" s="12">
        <v>190</v>
      </c>
      <c r="J21" s="12"/>
      <c r="K21" s="12">
        <v>145</v>
      </c>
      <c r="L21" s="12"/>
      <c r="M21" s="12">
        <v>313</v>
      </c>
      <c r="N21" s="12"/>
      <c r="O21" s="13">
        <f>SUM(G21,I21,K21,M21)</f>
        <v>783</v>
      </c>
      <c r="P21" s="12"/>
      <c r="Q21" s="12">
        <v>116</v>
      </c>
      <c r="R21" s="12"/>
      <c r="S21" s="12">
        <v>195</v>
      </c>
      <c r="T21" s="12"/>
      <c r="V21" s="12">
        <v>106</v>
      </c>
      <c r="Y21" s="73"/>
      <c r="AA21" s="12">
        <v>54</v>
      </c>
      <c r="AD21" s="12">
        <v>245</v>
      </c>
    </row>
    <row r="22" spans="1:32" s="2" customFormat="1" ht="4.5" customHeight="1" x14ac:dyDescent="0.3">
      <c r="E22" s="13"/>
      <c r="F22" s="12"/>
      <c r="G22" s="12"/>
      <c r="H22" s="12"/>
      <c r="I22" s="12"/>
      <c r="J22" s="12"/>
      <c r="K22" s="12"/>
      <c r="L22" s="12"/>
      <c r="M22" s="12"/>
      <c r="N22" s="12"/>
      <c r="O22" s="13"/>
      <c r="P22" s="12"/>
      <c r="Q22" s="12"/>
      <c r="R22" s="12"/>
      <c r="S22" s="12"/>
      <c r="T22" s="12"/>
      <c r="V22" s="12"/>
      <c r="Y22" s="73"/>
      <c r="AA22" s="12"/>
      <c r="AD22" s="12"/>
    </row>
    <row r="23" spans="1:32" s="2" customFormat="1" ht="15" customHeight="1" x14ac:dyDescent="0.3">
      <c r="A23" s="2" t="s">
        <v>60</v>
      </c>
      <c r="E23" s="13">
        <v>780</v>
      </c>
      <c r="F23" s="12"/>
      <c r="G23" s="12">
        <v>184</v>
      </c>
      <c r="H23" s="12"/>
      <c r="I23" s="12">
        <v>201</v>
      </c>
      <c r="J23" s="12"/>
      <c r="K23" s="12">
        <v>168</v>
      </c>
      <c r="L23" s="12"/>
      <c r="M23" s="12">
        <v>219</v>
      </c>
      <c r="N23" s="12"/>
      <c r="O23" s="13">
        <f>SUM(G23,I23,K23,M23)</f>
        <v>772</v>
      </c>
      <c r="P23" s="12"/>
      <c r="Q23" s="12">
        <v>170</v>
      </c>
      <c r="R23" s="12"/>
      <c r="S23" s="12">
        <v>185</v>
      </c>
      <c r="T23" s="12"/>
      <c r="V23" s="12">
        <v>74.999999999999957</v>
      </c>
      <c r="Y23" s="73"/>
      <c r="AA23" s="12">
        <v>102.00000000000004</v>
      </c>
      <c r="AD23" s="12">
        <v>180</v>
      </c>
    </row>
    <row r="24" spans="1:32" s="2" customFormat="1" ht="4.5" customHeight="1" x14ac:dyDescent="0.3">
      <c r="E24" s="15"/>
      <c r="F24" s="12"/>
      <c r="G24" s="14"/>
      <c r="H24" s="12"/>
      <c r="I24" s="14"/>
      <c r="J24" s="12"/>
      <c r="K24" s="14"/>
      <c r="L24" s="12"/>
      <c r="M24" s="14"/>
      <c r="N24" s="12"/>
      <c r="O24" s="15"/>
      <c r="P24" s="12"/>
      <c r="Q24" s="14"/>
      <c r="R24" s="12"/>
      <c r="S24" s="14"/>
      <c r="T24" s="12"/>
      <c r="V24" s="14"/>
      <c r="Y24" s="73"/>
      <c r="AA24" s="14"/>
      <c r="AD24" s="14"/>
    </row>
    <row r="25" spans="1:32" s="2" customFormat="1" ht="14.5" x14ac:dyDescent="0.35">
      <c r="A25" s="153" t="s">
        <v>20</v>
      </c>
      <c r="B25" s="172"/>
      <c r="C25" s="172"/>
      <c r="E25" s="13">
        <f>+E23+E21+E19</f>
        <v>3076</v>
      </c>
      <c r="F25" s="12"/>
      <c r="G25" s="12">
        <f>SUM(G19:G23)</f>
        <v>608</v>
      </c>
      <c r="H25" s="12"/>
      <c r="I25" s="12">
        <f>SUM(I19:I23)</f>
        <v>733</v>
      </c>
      <c r="J25" s="12"/>
      <c r="K25" s="12">
        <f>SUM(K19:K23)</f>
        <v>587</v>
      </c>
      <c r="L25" s="12"/>
      <c r="M25" s="12">
        <f>SUM(M19:M23)</f>
        <v>1123</v>
      </c>
      <c r="N25" s="12"/>
      <c r="O25" s="13">
        <f>SUM(G25,I25,K25,M25)</f>
        <v>3051</v>
      </c>
      <c r="P25" s="12"/>
      <c r="Q25" s="12">
        <f>SUM(Q19:Q23)</f>
        <v>607</v>
      </c>
      <c r="R25" s="12"/>
      <c r="S25" s="12">
        <f>SUM(S19:S23)</f>
        <v>774</v>
      </c>
      <c r="T25" s="12"/>
      <c r="V25" s="12">
        <f>SUM(V19:V23)</f>
        <v>311.99999999999994</v>
      </c>
      <c r="Y25" s="73"/>
      <c r="AA25" s="12">
        <f>SUM(AA19:AA23)</f>
        <v>493.00000000000006</v>
      </c>
      <c r="AD25" s="12">
        <f>SUM(AD19:AD23)</f>
        <v>1375</v>
      </c>
    </row>
    <row r="26" spans="1:32" s="2" customFormat="1" ht="4.5" customHeight="1" x14ac:dyDescent="0.3">
      <c r="E26" s="13"/>
      <c r="F26" s="12"/>
      <c r="G26" s="12"/>
      <c r="H26" s="12"/>
      <c r="I26" s="12"/>
      <c r="J26" s="12"/>
      <c r="K26" s="12"/>
      <c r="L26" s="12"/>
      <c r="M26" s="12"/>
      <c r="N26" s="12"/>
      <c r="O26" s="13"/>
      <c r="P26" s="12"/>
      <c r="Q26" s="12"/>
      <c r="R26" s="12"/>
      <c r="S26" s="12"/>
      <c r="T26" s="12"/>
      <c r="V26" s="12"/>
      <c r="Y26" s="73"/>
      <c r="AA26" s="12"/>
      <c r="AD26" s="12"/>
    </row>
    <row r="27" spans="1:32" s="2" customFormat="1" ht="15" thickBot="1" x14ac:dyDescent="0.4">
      <c r="A27" s="161" t="s">
        <v>43</v>
      </c>
      <c r="B27" s="171"/>
      <c r="C27" s="171"/>
      <c r="E27" s="35">
        <f>+E17-E25</f>
        <v>-119</v>
      </c>
      <c r="F27" s="10"/>
      <c r="G27" s="34">
        <f>+G17-G25</f>
        <v>-3</v>
      </c>
      <c r="H27" s="10"/>
      <c r="I27" s="34">
        <f>+I17-I25</f>
        <v>-54</v>
      </c>
      <c r="J27" s="10"/>
      <c r="K27" s="34">
        <f>+K17-K25</f>
        <v>3</v>
      </c>
      <c r="L27" s="10"/>
      <c r="M27" s="34">
        <f>+M17-M25</f>
        <v>-42</v>
      </c>
      <c r="N27" s="10"/>
      <c r="O27" s="35">
        <f>SUM(G27,I27,K27,M27)</f>
        <v>-96</v>
      </c>
      <c r="P27" s="10"/>
      <c r="Q27" s="34">
        <f>+Q17-Q25</f>
        <v>20</v>
      </c>
      <c r="R27" s="10"/>
      <c r="S27" s="34">
        <f>+S17-S25</f>
        <v>-84</v>
      </c>
      <c r="T27" s="10"/>
      <c r="V27" s="34">
        <f>+V17-V25</f>
        <v>-35.999999999999943</v>
      </c>
      <c r="Y27" s="73"/>
      <c r="AA27" s="34">
        <f>+AA17-AA25</f>
        <v>-12.999999999999943</v>
      </c>
      <c r="AD27" s="34">
        <f>+AD17-AD25</f>
        <v>-119</v>
      </c>
    </row>
    <row r="28" spans="1:32" s="2" customFormat="1" ht="7.5" customHeight="1" x14ac:dyDescent="0.3">
      <c r="E28" s="21"/>
      <c r="F28" s="12"/>
      <c r="G28" s="12"/>
      <c r="H28" s="12"/>
      <c r="I28" s="12"/>
      <c r="J28" s="12"/>
      <c r="K28" s="12"/>
      <c r="L28" s="12"/>
      <c r="M28" s="12"/>
      <c r="N28" s="12"/>
      <c r="O28" s="21"/>
      <c r="P28" s="12"/>
      <c r="Q28" s="12"/>
      <c r="R28" s="12"/>
      <c r="S28" s="12"/>
      <c r="T28" s="12"/>
      <c r="Y28" s="73"/>
    </row>
    <row r="29" spans="1:32" s="2" customFormat="1" x14ac:dyDescent="0.3"/>
    <row r="30" spans="1:32" s="2" customFormat="1" x14ac:dyDescent="0.3"/>
    <row r="31" spans="1:32" s="22" customFormat="1" ht="26.25" customHeight="1" x14ac:dyDescent="0.35">
      <c r="A31" s="131" t="s">
        <v>123</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c r="AF31"/>
    </row>
  </sheetData>
  <mergeCells count="24">
    <mergeCell ref="Z1:AD1"/>
    <mergeCell ref="A31:AD31"/>
    <mergeCell ref="A19:C19"/>
    <mergeCell ref="A21:C21"/>
    <mergeCell ref="A11:C11"/>
    <mergeCell ref="A13:C13"/>
    <mergeCell ref="A1:D1"/>
    <mergeCell ref="A3:D3"/>
    <mergeCell ref="AD7:AD8"/>
    <mergeCell ref="A2:E2"/>
    <mergeCell ref="Z6:AB6"/>
    <mergeCell ref="U7:W7"/>
    <mergeCell ref="Z7:AB7"/>
    <mergeCell ref="Q8:S8"/>
    <mergeCell ref="A27:C27"/>
    <mergeCell ref="A15:C15"/>
    <mergeCell ref="A25:C25"/>
    <mergeCell ref="G8:M8"/>
    <mergeCell ref="U9:W9"/>
    <mergeCell ref="Z9:AB9"/>
    <mergeCell ref="E6:X6"/>
    <mergeCell ref="A17:C17"/>
    <mergeCell ref="U8:W8"/>
    <mergeCell ref="Z8:AB8"/>
  </mergeCells>
  <printOptions horizontalCentered="1"/>
  <pageMargins left="0.5" right="0.5"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766-7E4A-4042-9004-299D7DA2FFFB}">
  <sheetPr>
    <pageSetUpPr fitToPage="1"/>
  </sheetPr>
  <dimension ref="A1:AK48"/>
  <sheetViews>
    <sheetView view="pageBreakPreview" topLeftCell="A8" zoomScaleNormal="100" zoomScaleSheetLayoutView="100" workbookViewId="0">
      <selection activeCell="AF25" sqref="AF25"/>
    </sheetView>
  </sheetViews>
  <sheetFormatPr defaultColWidth="9.1796875" defaultRowHeight="14" x14ac:dyDescent="0.3"/>
  <cols>
    <col min="1" max="2" width="11.7265625" style="82" customWidth="1"/>
    <col min="3" max="3" width="3.81640625" style="82" customWidth="1"/>
    <col min="4" max="4" width="1.1796875" style="82" customWidth="1"/>
    <col min="5" max="5" width="11.453125" style="82" bestFit="1" customWidth="1"/>
    <col min="6" max="6" width="1.1796875" style="82" customWidth="1"/>
    <col min="7" max="7" width="8.7265625" style="82" bestFit="1" customWidth="1"/>
    <col min="8" max="8" width="0.81640625" style="82" customWidth="1"/>
    <col min="9" max="9" width="9.453125" style="82" bestFit="1" customWidth="1"/>
    <col min="10" max="10" width="0.81640625" style="82" customWidth="1"/>
    <col min="11" max="11" width="8.7265625" style="82" bestFit="1" customWidth="1"/>
    <col min="12" max="12" width="0.81640625" style="82" customWidth="1"/>
    <col min="13" max="13" width="9" style="82" bestFit="1" customWidth="1"/>
    <col min="14" max="14" width="0.81640625" style="82" customWidth="1"/>
    <col min="15" max="15" width="11.453125" style="82" bestFit="1" customWidth="1"/>
    <col min="16" max="16" width="1.1796875" style="82" customWidth="1"/>
    <col min="17" max="17" width="8.7265625" style="82" bestFit="1" customWidth="1"/>
    <col min="18" max="18" width="0.81640625" style="82" customWidth="1"/>
    <col min="19" max="19" width="8.7265625" style="82" bestFit="1" customWidth="1"/>
    <col min="20" max="20" width="0.81640625" style="82" customWidth="1"/>
    <col min="21" max="21" width="3.1796875" style="82" customWidth="1"/>
    <col min="22" max="22" width="9.1796875" style="82" bestFit="1"/>
    <col min="23" max="23" width="3.1796875" style="82" customWidth="1"/>
    <col min="24" max="25" width="1" style="82" customWidth="1"/>
    <col min="26" max="26" width="3" style="82" customWidth="1"/>
    <col min="27" max="27" width="9.1796875" style="82" bestFit="1"/>
    <col min="28" max="28" width="3" style="82" customWidth="1"/>
    <col min="29" max="29" width="2.26953125" style="82" customWidth="1"/>
    <col min="30" max="30" width="13.54296875" style="82" customWidth="1"/>
    <col min="31" max="31" width="1" style="82" customWidth="1"/>
    <col min="32" max="32" width="13.26953125" style="82" customWidth="1"/>
    <col min="33" max="33" width="1" style="82" customWidth="1"/>
    <col min="34" max="34" width="13.26953125" style="82" customWidth="1"/>
    <col min="35" max="16384" width="9.1796875" style="82"/>
  </cols>
  <sheetData>
    <row r="1" spans="1:34" s="83" customFormat="1" ht="21" x14ac:dyDescent="0.5">
      <c r="A1" s="154" t="s">
        <v>1</v>
      </c>
      <c r="B1" s="155"/>
      <c r="C1" s="155"/>
      <c r="D1" s="155"/>
      <c r="E1" s="2"/>
      <c r="F1" s="2"/>
      <c r="G1" s="2"/>
      <c r="H1" s="2"/>
      <c r="I1" s="2"/>
      <c r="J1" s="2"/>
      <c r="K1" s="2"/>
      <c r="L1" s="2"/>
      <c r="M1" s="2"/>
      <c r="N1" s="2"/>
      <c r="O1" s="2"/>
      <c r="P1" s="2"/>
      <c r="Q1" s="2"/>
      <c r="R1" s="2"/>
      <c r="S1" s="2"/>
      <c r="T1" s="2"/>
      <c r="U1" s="2"/>
      <c r="V1" s="2"/>
      <c r="W1" s="2"/>
      <c r="X1" s="2"/>
      <c r="Y1" s="2"/>
      <c r="Z1" s="2"/>
      <c r="AA1" s="2"/>
      <c r="AB1" s="134" t="s">
        <v>61</v>
      </c>
      <c r="AC1" s="184"/>
      <c r="AD1" s="184"/>
      <c r="AE1" s="136"/>
      <c r="AF1" s="136"/>
      <c r="AG1" s="136"/>
      <c r="AH1" s="136"/>
    </row>
    <row r="2" spans="1:34" s="83" customFormat="1" ht="16" x14ac:dyDescent="0.4">
      <c r="A2" s="156" t="s">
        <v>59</v>
      </c>
      <c r="B2" s="174"/>
      <c r="C2" s="174"/>
      <c r="D2" s="174"/>
      <c r="E2" s="136"/>
      <c r="F2" s="2"/>
      <c r="G2" s="2"/>
      <c r="H2" s="2"/>
      <c r="I2" s="2"/>
      <c r="J2" s="2"/>
      <c r="K2" s="2"/>
      <c r="L2" s="2"/>
      <c r="M2" s="2"/>
      <c r="N2" s="2"/>
      <c r="O2" s="2"/>
      <c r="P2" s="2"/>
      <c r="Q2" s="2"/>
      <c r="R2" s="2"/>
      <c r="S2" s="2"/>
      <c r="T2" s="2"/>
      <c r="U2" s="2"/>
      <c r="V2" s="2"/>
      <c r="W2" s="2"/>
      <c r="X2" s="2"/>
      <c r="Y2" s="2"/>
      <c r="Z2" s="2"/>
      <c r="AA2" s="2"/>
      <c r="AB2" s="2"/>
      <c r="AC2" s="2"/>
      <c r="AD2" s="2"/>
      <c r="AE2" s="2"/>
      <c r="AF2" s="2"/>
    </row>
    <row r="3" spans="1:34" s="83" customFormat="1" ht="16" x14ac:dyDescent="0.4">
      <c r="A3" s="156" t="s">
        <v>49</v>
      </c>
      <c r="B3" s="174"/>
      <c r="C3" s="174"/>
      <c r="D3" s="174"/>
      <c r="E3" s="2"/>
      <c r="F3" s="2"/>
      <c r="G3" s="2"/>
      <c r="H3" s="2"/>
      <c r="I3" s="2"/>
      <c r="J3" s="2"/>
      <c r="K3" s="2"/>
      <c r="L3" s="2"/>
      <c r="M3" s="2"/>
      <c r="N3" s="2"/>
      <c r="O3" s="2"/>
      <c r="P3" s="2"/>
      <c r="Q3" s="2"/>
      <c r="R3" s="2"/>
      <c r="S3" s="2"/>
      <c r="T3" s="2"/>
      <c r="U3" s="2"/>
      <c r="V3" s="2"/>
      <c r="W3" s="2"/>
      <c r="X3" s="2"/>
      <c r="Y3" s="2"/>
      <c r="Z3" s="2"/>
      <c r="AA3" s="2"/>
      <c r="AB3" s="2"/>
      <c r="AC3" s="2"/>
      <c r="AD3" s="2"/>
      <c r="AE3" s="2"/>
      <c r="AF3" s="2"/>
    </row>
    <row r="4" spans="1:34" s="83" customFormat="1" ht="16" x14ac:dyDescent="0.4">
      <c r="A4" s="25"/>
      <c r="B4" s="26"/>
      <c r="C4" s="26"/>
      <c r="D4" s="26"/>
      <c r="E4" s="2"/>
      <c r="F4" s="2"/>
      <c r="G4" s="2"/>
      <c r="H4" s="2"/>
      <c r="I4" s="2"/>
      <c r="J4" s="2"/>
      <c r="K4" s="2"/>
      <c r="L4" s="2"/>
      <c r="M4" s="2"/>
      <c r="N4" s="2"/>
      <c r="O4" s="2"/>
      <c r="P4" s="2"/>
      <c r="Q4" s="2"/>
      <c r="R4" s="2"/>
      <c r="S4" s="2"/>
      <c r="T4" s="2"/>
      <c r="U4" s="2"/>
      <c r="V4" s="2"/>
      <c r="W4" s="2"/>
      <c r="X4" s="2"/>
      <c r="Y4" s="2"/>
      <c r="Z4" s="2"/>
      <c r="AA4" s="2"/>
      <c r="AB4" s="2"/>
      <c r="AC4" s="2"/>
      <c r="AD4" s="2"/>
      <c r="AE4" s="2"/>
      <c r="AF4" s="2"/>
    </row>
    <row r="5" spans="1:34" s="83" customFormat="1" ht="16" x14ac:dyDescent="0.4">
      <c r="A5" s="25"/>
      <c r="B5" s="26"/>
      <c r="C5" s="26"/>
      <c r="D5" s="26"/>
      <c r="E5" s="2"/>
      <c r="F5" s="2"/>
      <c r="G5" s="2"/>
      <c r="H5" s="2"/>
      <c r="I5" s="2"/>
      <c r="J5" s="2"/>
      <c r="K5" s="2"/>
      <c r="L5" s="2"/>
      <c r="M5" s="2"/>
      <c r="N5" s="2"/>
      <c r="O5" s="2"/>
      <c r="P5" s="2"/>
      <c r="Q5" s="2"/>
      <c r="R5" s="2"/>
      <c r="S5" s="2"/>
      <c r="T5" s="2"/>
      <c r="U5" s="2"/>
      <c r="V5" s="2"/>
      <c r="W5" s="2"/>
      <c r="X5" s="2"/>
      <c r="Y5" s="2"/>
      <c r="Z5" s="2"/>
      <c r="AA5" s="2"/>
      <c r="AB5" s="2"/>
      <c r="AC5" s="2"/>
      <c r="AD5" s="2"/>
      <c r="AE5" s="2"/>
      <c r="AF5" s="2"/>
    </row>
    <row r="6" spans="1:34" s="83" customFormat="1" x14ac:dyDescent="0.3">
      <c r="A6" s="2"/>
      <c r="B6" s="2"/>
      <c r="C6" s="2"/>
      <c r="D6" s="2"/>
      <c r="E6" s="137" t="s">
        <v>40</v>
      </c>
      <c r="F6" s="138"/>
      <c r="G6" s="138"/>
      <c r="H6" s="138"/>
      <c r="I6" s="138"/>
      <c r="J6" s="138"/>
      <c r="K6" s="138"/>
      <c r="L6" s="138"/>
      <c r="M6" s="138"/>
      <c r="N6" s="138"/>
      <c r="O6" s="138"/>
      <c r="P6" s="138"/>
      <c r="Q6" s="138"/>
      <c r="R6" s="138"/>
      <c r="S6" s="138"/>
      <c r="T6" s="138"/>
      <c r="U6" s="138"/>
      <c r="V6" s="138"/>
      <c r="W6" s="138"/>
      <c r="X6" s="138"/>
      <c r="Y6" s="57"/>
      <c r="Z6" s="138" t="s">
        <v>6</v>
      </c>
      <c r="AA6" s="138"/>
      <c r="AB6" s="145"/>
      <c r="AC6" s="2"/>
      <c r="AD6" s="59" t="s">
        <v>41</v>
      </c>
      <c r="AE6" s="2"/>
      <c r="AF6" s="119" t="s">
        <v>6</v>
      </c>
      <c r="AG6" s="2"/>
      <c r="AH6" s="3" t="s">
        <v>41</v>
      </c>
    </row>
    <row r="7" spans="1:34" s="83" customFormat="1" ht="14.5" x14ac:dyDescent="0.35">
      <c r="A7" s="2"/>
      <c r="B7" s="2"/>
      <c r="C7" s="2"/>
      <c r="D7" s="2"/>
      <c r="E7" s="3" t="s">
        <v>7</v>
      </c>
      <c r="F7" s="2"/>
      <c r="G7" s="2"/>
      <c r="H7" s="2"/>
      <c r="I7" s="2"/>
      <c r="J7" s="2"/>
      <c r="K7" s="2"/>
      <c r="L7" s="2"/>
      <c r="M7" s="2"/>
      <c r="N7" s="2"/>
      <c r="O7" s="3" t="s">
        <v>7</v>
      </c>
      <c r="P7" s="2"/>
      <c r="Q7" s="2"/>
      <c r="R7" s="2"/>
      <c r="S7" s="2"/>
      <c r="T7" s="2"/>
      <c r="U7" s="141" t="s">
        <v>8</v>
      </c>
      <c r="V7" s="183"/>
      <c r="W7" s="183"/>
      <c r="X7" s="50"/>
      <c r="Y7" s="2"/>
      <c r="Z7" s="147" t="s">
        <v>8</v>
      </c>
      <c r="AA7" s="178"/>
      <c r="AB7" s="178"/>
      <c r="AC7" s="2"/>
      <c r="AD7" s="59" t="s">
        <v>9</v>
      </c>
      <c r="AE7" s="2"/>
      <c r="AF7" s="129" t="s">
        <v>11</v>
      </c>
      <c r="AG7" s="2"/>
      <c r="AH7" s="4" t="s">
        <v>7</v>
      </c>
    </row>
    <row r="8" spans="1:34" s="83" customFormat="1" ht="14.5" x14ac:dyDescent="0.35">
      <c r="A8" s="2"/>
      <c r="B8" s="2"/>
      <c r="C8" s="2"/>
      <c r="D8" s="2"/>
      <c r="E8" s="4" t="s">
        <v>10</v>
      </c>
      <c r="F8" s="2"/>
      <c r="G8" s="141" t="s">
        <v>11</v>
      </c>
      <c r="H8" s="176"/>
      <c r="I8" s="176"/>
      <c r="J8" s="176"/>
      <c r="K8" s="176"/>
      <c r="L8" s="176"/>
      <c r="M8" s="176"/>
      <c r="N8" s="2"/>
      <c r="O8" s="4" t="s">
        <v>10</v>
      </c>
      <c r="P8" s="2"/>
      <c r="Q8" s="141" t="s">
        <v>11</v>
      </c>
      <c r="R8" s="199"/>
      <c r="S8" s="199"/>
      <c r="T8" s="65"/>
      <c r="U8" s="141" t="s">
        <v>12</v>
      </c>
      <c r="V8" s="141"/>
      <c r="W8" s="141"/>
      <c r="X8" s="51"/>
      <c r="Y8" s="48"/>
      <c r="Z8" s="150" t="s">
        <v>12</v>
      </c>
      <c r="AA8" s="150"/>
      <c r="AB8" s="150"/>
      <c r="AC8" s="65"/>
      <c r="AD8" s="58" t="s">
        <v>10</v>
      </c>
      <c r="AE8" s="2"/>
      <c r="AF8" s="130"/>
      <c r="AG8" s="2"/>
      <c r="AH8" s="4" t="s">
        <v>10</v>
      </c>
    </row>
    <row r="9" spans="1:34" s="84" customFormat="1" ht="14.5" x14ac:dyDescent="0.35">
      <c r="A9" s="5"/>
      <c r="B9" s="5"/>
      <c r="C9" s="5"/>
      <c r="D9" s="5"/>
      <c r="E9" s="8">
        <v>45291</v>
      </c>
      <c r="F9" s="5"/>
      <c r="G9" s="6">
        <v>45382</v>
      </c>
      <c r="H9" s="7"/>
      <c r="I9" s="7">
        <v>45473</v>
      </c>
      <c r="J9" s="7"/>
      <c r="K9" s="7">
        <v>45565</v>
      </c>
      <c r="L9" s="7"/>
      <c r="M9" s="7">
        <v>45657</v>
      </c>
      <c r="N9" s="7"/>
      <c r="O9" s="8">
        <v>45657</v>
      </c>
      <c r="P9" s="5"/>
      <c r="Q9" s="6">
        <v>45747</v>
      </c>
      <c r="R9" s="7"/>
      <c r="S9" s="7">
        <v>45838</v>
      </c>
      <c r="T9" s="7"/>
      <c r="U9" s="142" t="s">
        <v>13</v>
      </c>
      <c r="V9" s="177"/>
      <c r="W9" s="177"/>
      <c r="X9" s="52"/>
      <c r="Y9" s="7"/>
      <c r="Z9" s="142" t="s">
        <v>14</v>
      </c>
      <c r="AA9" s="177"/>
      <c r="AB9" s="198"/>
      <c r="AC9" s="5"/>
      <c r="AD9" s="8">
        <v>45930</v>
      </c>
      <c r="AE9" s="5"/>
      <c r="AF9" s="8">
        <v>46022</v>
      </c>
      <c r="AG9" s="64"/>
      <c r="AH9" s="8">
        <v>46022</v>
      </c>
    </row>
    <row r="10" spans="1:34" s="83" customFormat="1" ht="4.5" customHeight="1" x14ac:dyDescent="0.3">
      <c r="A10" s="2"/>
      <c r="B10" s="2"/>
      <c r="C10" s="2"/>
      <c r="D10" s="2"/>
      <c r="E10" s="9"/>
      <c r="F10" s="2"/>
      <c r="G10" s="2"/>
      <c r="H10" s="2"/>
      <c r="I10" s="2"/>
      <c r="J10" s="2"/>
      <c r="K10" s="2"/>
      <c r="L10" s="2"/>
      <c r="M10" s="2"/>
      <c r="N10" s="2"/>
      <c r="O10" s="9"/>
      <c r="P10" s="2"/>
      <c r="Q10" s="2"/>
      <c r="R10" s="2"/>
      <c r="S10" s="2"/>
      <c r="T10" s="2"/>
      <c r="U10" s="2"/>
      <c r="V10" s="2"/>
      <c r="W10" s="2"/>
      <c r="X10" s="2"/>
      <c r="Y10" s="68"/>
      <c r="Z10" s="2"/>
      <c r="AA10" s="2"/>
      <c r="AB10" s="2"/>
      <c r="AC10" s="2"/>
      <c r="AD10" s="2"/>
      <c r="AE10" s="2"/>
      <c r="AF10" s="2"/>
      <c r="AG10" s="2"/>
      <c r="AH10" s="9"/>
    </row>
    <row r="11" spans="1:34" s="83" customFormat="1" ht="14.5" x14ac:dyDescent="0.35">
      <c r="A11" s="153" t="s">
        <v>17</v>
      </c>
      <c r="B11" s="172"/>
      <c r="C11" s="172"/>
      <c r="D11" s="2"/>
      <c r="E11" s="11">
        <v>813</v>
      </c>
      <c r="F11" s="10"/>
      <c r="G11" s="10">
        <v>153</v>
      </c>
      <c r="H11" s="10"/>
      <c r="I11" s="10">
        <v>138</v>
      </c>
      <c r="J11" s="10"/>
      <c r="K11" s="10">
        <v>108</v>
      </c>
      <c r="L11" s="10"/>
      <c r="M11" s="10">
        <v>414</v>
      </c>
      <c r="N11" s="10"/>
      <c r="O11" s="11">
        <f>SUM(G11,I11,K11,M11)</f>
        <v>813</v>
      </c>
      <c r="P11" s="10"/>
      <c r="Q11" s="10">
        <v>148</v>
      </c>
      <c r="R11" s="10"/>
      <c r="S11" s="10">
        <v>254</v>
      </c>
      <c r="T11" s="10"/>
      <c r="U11" s="2"/>
      <c r="V11" s="10">
        <v>73</v>
      </c>
      <c r="W11" s="2"/>
      <c r="X11" s="2"/>
      <c r="Y11" s="73"/>
      <c r="Z11" s="2"/>
      <c r="AA11" s="10">
        <v>39</v>
      </c>
      <c r="AB11" s="2"/>
      <c r="AC11" s="2"/>
      <c r="AD11" s="10">
        <f>+AA11+V11</f>
        <v>112</v>
      </c>
      <c r="AE11" s="2"/>
      <c r="AF11" s="10">
        <f>+'Sch. 5'!AD11</f>
        <v>115</v>
      </c>
      <c r="AH11" s="11">
        <f>+AF11+AD11+S11+Q11</f>
        <v>629</v>
      </c>
    </row>
    <row r="12" spans="1:34" s="83" customFormat="1" ht="4.5" customHeight="1" x14ac:dyDescent="0.3">
      <c r="A12" s="2"/>
      <c r="B12" s="2"/>
      <c r="C12" s="2"/>
      <c r="D12" s="2"/>
      <c r="E12" s="13"/>
      <c r="F12" s="12"/>
      <c r="G12" s="12"/>
      <c r="H12" s="12"/>
      <c r="I12" s="12"/>
      <c r="J12" s="12"/>
      <c r="K12" s="12"/>
      <c r="L12" s="12"/>
      <c r="M12" s="12"/>
      <c r="N12" s="12"/>
      <c r="O12" s="13"/>
      <c r="P12" s="12"/>
      <c r="Q12" s="12"/>
      <c r="R12" s="12"/>
      <c r="S12" s="12"/>
      <c r="T12" s="12"/>
      <c r="U12" s="2"/>
      <c r="V12" s="12"/>
      <c r="W12" s="2"/>
      <c r="X12" s="2"/>
      <c r="Y12" s="73"/>
      <c r="Z12" s="2"/>
      <c r="AA12" s="12"/>
      <c r="AB12" s="2"/>
      <c r="AC12" s="2"/>
      <c r="AD12" s="12"/>
      <c r="AE12" s="2"/>
      <c r="AF12" s="2"/>
      <c r="AH12" s="13"/>
    </row>
    <row r="13" spans="1:34" s="83" customFormat="1" ht="14.5" x14ac:dyDescent="0.35">
      <c r="A13" s="153" t="s">
        <v>62</v>
      </c>
      <c r="B13" s="172"/>
      <c r="C13" s="172"/>
      <c r="D13" s="2"/>
      <c r="E13" s="13">
        <f>2120+E42</f>
        <v>2906</v>
      </c>
      <c r="F13" s="12"/>
      <c r="G13" s="12">
        <f>451+G42</f>
        <v>472</v>
      </c>
      <c r="H13" s="12"/>
      <c r="I13" s="12">
        <f>534+I42</f>
        <v>759</v>
      </c>
      <c r="J13" s="12"/>
      <c r="K13" s="12">
        <f>480+K42</f>
        <v>689</v>
      </c>
      <c r="L13" s="12"/>
      <c r="M13" s="12">
        <f>661+M42</f>
        <v>1264</v>
      </c>
      <c r="N13" s="12"/>
      <c r="O13" s="13">
        <f>SUM(G13,I13,K13,M13)</f>
        <v>3184</v>
      </c>
      <c r="P13" s="12"/>
      <c r="Q13" s="12">
        <f>476+Q42</f>
        <v>572</v>
      </c>
      <c r="R13" s="12"/>
      <c r="S13" s="12">
        <f>434+S42</f>
        <v>829</v>
      </c>
      <c r="T13" s="12"/>
      <c r="U13" s="2"/>
      <c r="V13" s="12">
        <v>214</v>
      </c>
      <c r="W13" s="2"/>
      <c r="X13" s="2"/>
      <c r="Y13" s="73"/>
      <c r="Z13" s="2"/>
      <c r="AA13" s="12">
        <v>440.00000000000011</v>
      </c>
      <c r="AB13" s="2"/>
      <c r="AC13" s="2"/>
      <c r="AD13" s="12">
        <f>+AA13+V13</f>
        <v>654.00000000000011</v>
      </c>
      <c r="AE13" s="2"/>
      <c r="AF13" s="12">
        <f>+'Sch. 5'!AD13</f>
        <v>1139</v>
      </c>
      <c r="AH13" s="13">
        <f>+AF13+AD13+S13+Q13</f>
        <v>3194</v>
      </c>
    </row>
    <row r="14" spans="1:34" s="83" customFormat="1" ht="4.5" customHeight="1" x14ac:dyDescent="0.35">
      <c r="A14" s="2"/>
      <c r="B14" s="62"/>
      <c r="C14" s="62"/>
      <c r="D14" s="2"/>
      <c r="E14" s="13"/>
      <c r="F14" s="12"/>
      <c r="G14" s="12"/>
      <c r="H14" s="12"/>
      <c r="I14" s="12"/>
      <c r="J14" s="12"/>
      <c r="K14" s="12"/>
      <c r="L14" s="12"/>
      <c r="M14" s="12"/>
      <c r="N14" s="12"/>
      <c r="O14" s="13"/>
      <c r="P14" s="12"/>
      <c r="Q14" s="12"/>
      <c r="R14" s="12"/>
      <c r="S14" s="12"/>
      <c r="T14" s="12"/>
      <c r="U14" s="2"/>
      <c r="V14" s="12"/>
      <c r="W14" s="2"/>
      <c r="X14" s="2"/>
      <c r="Y14" s="73"/>
      <c r="Z14" s="2"/>
      <c r="AA14" s="12"/>
      <c r="AB14" s="2"/>
      <c r="AC14" s="2"/>
      <c r="AD14" s="12"/>
      <c r="AE14" s="2"/>
      <c r="AF14" s="2"/>
      <c r="AH14" s="13"/>
    </row>
    <row r="15" spans="1:34" s="83" customFormat="1" ht="14.5" x14ac:dyDescent="0.35">
      <c r="A15" s="153" t="s">
        <v>15</v>
      </c>
      <c r="B15" s="172"/>
      <c r="C15" s="172"/>
      <c r="D15" s="2"/>
      <c r="E15" s="13">
        <v>24</v>
      </c>
      <c r="F15" s="12"/>
      <c r="G15" s="12">
        <v>1</v>
      </c>
      <c r="H15" s="12"/>
      <c r="I15" s="12">
        <v>7</v>
      </c>
      <c r="J15" s="12"/>
      <c r="K15" s="12">
        <v>2</v>
      </c>
      <c r="L15" s="12"/>
      <c r="M15" s="12">
        <v>6</v>
      </c>
      <c r="N15" s="12"/>
      <c r="O15" s="13">
        <f>SUM(G15,I15,K15,M15)</f>
        <v>16</v>
      </c>
      <c r="P15" s="12"/>
      <c r="Q15" s="12">
        <v>3</v>
      </c>
      <c r="R15" s="12"/>
      <c r="S15" s="12">
        <v>2</v>
      </c>
      <c r="T15" s="12"/>
      <c r="U15" s="2"/>
      <c r="V15" s="12">
        <v>1</v>
      </c>
      <c r="W15" s="2"/>
      <c r="X15" s="2"/>
      <c r="Y15" s="73"/>
      <c r="Z15" s="2"/>
      <c r="AA15" s="12">
        <v>1</v>
      </c>
      <c r="AB15" s="2"/>
      <c r="AC15" s="2"/>
      <c r="AD15" s="12">
        <f>+AA15+V15</f>
        <v>2</v>
      </c>
      <c r="AE15" s="2"/>
      <c r="AF15" s="12">
        <f>+'Sch. 5'!AD15</f>
        <v>2</v>
      </c>
      <c r="AH15" s="13">
        <f>+AF15+AD15+S15+Q15</f>
        <v>9</v>
      </c>
    </row>
    <row r="16" spans="1:34" s="83" customFormat="1" ht="4.5" customHeight="1" x14ac:dyDescent="0.3">
      <c r="A16" s="2"/>
      <c r="B16" s="2"/>
      <c r="C16" s="2"/>
      <c r="D16" s="2"/>
      <c r="E16" s="15"/>
      <c r="F16" s="12"/>
      <c r="G16" s="12"/>
      <c r="H16" s="12"/>
      <c r="I16" s="14"/>
      <c r="J16" s="12"/>
      <c r="K16" s="14"/>
      <c r="L16" s="12"/>
      <c r="M16" s="14"/>
      <c r="N16" s="12"/>
      <c r="O16" s="15"/>
      <c r="P16" s="12"/>
      <c r="Q16" s="12"/>
      <c r="R16" s="12"/>
      <c r="S16" s="14"/>
      <c r="T16" s="12"/>
      <c r="U16" s="2"/>
      <c r="V16" s="14"/>
      <c r="W16" s="2"/>
      <c r="X16" s="2"/>
      <c r="Y16" s="73"/>
      <c r="Z16" s="2"/>
      <c r="AA16" s="14"/>
      <c r="AB16" s="2"/>
      <c r="AC16" s="2"/>
      <c r="AD16" s="14"/>
      <c r="AE16" s="2"/>
      <c r="AF16" s="2"/>
      <c r="AH16" s="15"/>
    </row>
    <row r="17" spans="1:34" s="83" customFormat="1" ht="15" thickBot="1" x14ac:dyDescent="0.4">
      <c r="A17" s="161" t="s">
        <v>63</v>
      </c>
      <c r="B17" s="171"/>
      <c r="C17" s="171"/>
      <c r="D17" s="2"/>
      <c r="E17" s="110">
        <f>+E13+E11+E15</f>
        <v>3743</v>
      </c>
      <c r="F17" s="111"/>
      <c r="G17" s="112">
        <f>SUM(G11:G15)</f>
        <v>626</v>
      </c>
      <c r="H17" s="111"/>
      <c r="I17" s="112">
        <f>SUM(I11:I15)</f>
        <v>904</v>
      </c>
      <c r="J17" s="111"/>
      <c r="K17" s="112">
        <f>SUM(K11:K15)</f>
        <v>799</v>
      </c>
      <c r="L17" s="111"/>
      <c r="M17" s="112">
        <f>SUM(M11:M15)</f>
        <v>1684</v>
      </c>
      <c r="N17" s="111"/>
      <c r="O17" s="110">
        <f>SUM(G17,I17,K17,M17)</f>
        <v>4013</v>
      </c>
      <c r="P17" s="111"/>
      <c r="Q17" s="112">
        <f>SUM(Q11:Q15)</f>
        <v>723</v>
      </c>
      <c r="R17" s="111"/>
      <c r="S17" s="112">
        <f>SUM(S11:S15)</f>
        <v>1085</v>
      </c>
      <c r="T17" s="111"/>
      <c r="U17" s="111"/>
      <c r="V17" s="112">
        <f>SUM(V11:V15)</f>
        <v>288</v>
      </c>
      <c r="W17" s="111"/>
      <c r="X17" s="113"/>
      <c r="Y17" s="111"/>
      <c r="Z17" s="111"/>
      <c r="AA17" s="112">
        <f>SUM(AA11:AA15)</f>
        <v>480.00000000000011</v>
      </c>
      <c r="AB17" s="111"/>
      <c r="AC17" s="111"/>
      <c r="AD17" s="112">
        <f>SUM(AD11:AD15)</f>
        <v>768.00000000000011</v>
      </c>
      <c r="AE17" s="111"/>
      <c r="AF17" s="112">
        <f>SUM(AF11:AF15)</f>
        <v>1256</v>
      </c>
      <c r="AH17" s="110">
        <f>+AH15+AH13+AH11</f>
        <v>3832</v>
      </c>
    </row>
    <row r="18" spans="1:34" s="83" customFormat="1" ht="9" customHeight="1" x14ac:dyDescent="0.3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c r="AH18" s="21"/>
    </row>
    <row r="19" spans="1:34" s="83" customFormat="1" ht="14.5" x14ac:dyDescent="0.3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4" s="83" customFormat="1" ht="16.5" x14ac:dyDescent="0.35">
      <c r="A20" s="31"/>
      <c r="B20" s="32"/>
      <c r="C20" s="32"/>
      <c r="D20" s="2"/>
      <c r="E20" s="137" t="s">
        <v>42</v>
      </c>
      <c r="F20" s="138"/>
      <c r="G20" s="138"/>
      <c r="H20" s="138"/>
      <c r="I20" s="138"/>
      <c r="J20" s="138"/>
      <c r="K20" s="138"/>
      <c r="L20" s="138"/>
      <c r="M20" s="138"/>
      <c r="N20" s="138"/>
      <c r="O20" s="138"/>
      <c r="P20" s="138"/>
      <c r="Q20" s="138"/>
      <c r="R20" s="138"/>
      <c r="S20" s="138"/>
      <c r="T20" s="138"/>
      <c r="U20" s="138"/>
      <c r="V20" s="138"/>
      <c r="W20" s="138"/>
      <c r="X20" s="138"/>
      <c r="Y20" s="57"/>
      <c r="Z20" s="138" t="s">
        <v>6</v>
      </c>
      <c r="AA20" s="138"/>
      <c r="AB20" s="145"/>
      <c r="AC20" s="2"/>
      <c r="AD20" s="59" t="s">
        <v>51</v>
      </c>
      <c r="AE20" s="2"/>
      <c r="AF20" s="119" t="s">
        <v>6</v>
      </c>
      <c r="AG20" s="2"/>
      <c r="AH20" s="3" t="s">
        <v>51</v>
      </c>
    </row>
    <row r="21" spans="1:34" s="83" customFormat="1" ht="14.5" x14ac:dyDescent="0.35">
      <c r="A21" s="31"/>
      <c r="B21" s="32"/>
      <c r="C21" s="32"/>
      <c r="D21" s="2"/>
      <c r="E21" s="3" t="s">
        <v>7</v>
      </c>
      <c r="F21" s="2"/>
      <c r="G21" s="2"/>
      <c r="H21" s="2"/>
      <c r="I21" s="2"/>
      <c r="J21" s="2"/>
      <c r="K21" s="2"/>
      <c r="L21" s="2"/>
      <c r="M21" s="2"/>
      <c r="N21" s="2"/>
      <c r="O21" s="4" t="s">
        <v>7</v>
      </c>
      <c r="P21" s="2"/>
      <c r="Q21" s="2"/>
      <c r="R21" s="2"/>
      <c r="S21" s="2"/>
      <c r="T21" s="2"/>
      <c r="U21" s="141" t="s">
        <v>8</v>
      </c>
      <c r="V21" s="183"/>
      <c r="W21" s="183"/>
      <c r="X21" s="50"/>
      <c r="Y21" s="2"/>
      <c r="Z21" s="147" t="s">
        <v>8</v>
      </c>
      <c r="AA21" s="178"/>
      <c r="AB21" s="178"/>
      <c r="AC21" s="2"/>
      <c r="AD21" s="59" t="s">
        <v>9</v>
      </c>
      <c r="AE21" s="2"/>
      <c r="AF21" s="129" t="s">
        <v>11</v>
      </c>
      <c r="AG21" s="2"/>
      <c r="AH21" s="4" t="s">
        <v>7</v>
      </c>
    </row>
    <row r="22" spans="1:34" s="83" customFormat="1" ht="14.5" x14ac:dyDescent="0.35">
      <c r="A22" s="31"/>
      <c r="B22" s="32"/>
      <c r="C22" s="32"/>
      <c r="D22" s="2"/>
      <c r="E22" s="4" t="s">
        <v>10</v>
      </c>
      <c r="F22" s="2"/>
      <c r="G22" s="141" t="s">
        <v>11</v>
      </c>
      <c r="H22" s="176"/>
      <c r="I22" s="176"/>
      <c r="J22" s="176"/>
      <c r="K22" s="176"/>
      <c r="L22" s="176"/>
      <c r="M22" s="176"/>
      <c r="N22" s="2"/>
      <c r="O22" s="4" t="s">
        <v>10</v>
      </c>
      <c r="P22" s="2"/>
      <c r="Q22" s="150" t="s">
        <v>11</v>
      </c>
      <c r="R22" s="150"/>
      <c r="S22" s="150"/>
      <c r="T22" s="48"/>
      <c r="U22" s="150" t="s">
        <v>12</v>
      </c>
      <c r="V22" s="150"/>
      <c r="W22" s="150"/>
      <c r="X22" s="51"/>
      <c r="Y22" s="48"/>
      <c r="Z22" s="150" t="s">
        <v>12</v>
      </c>
      <c r="AA22" s="150"/>
      <c r="AB22" s="150"/>
      <c r="AC22" s="65"/>
      <c r="AD22" s="58" t="s">
        <v>10</v>
      </c>
      <c r="AE22" s="2"/>
      <c r="AF22" s="130"/>
      <c r="AG22" s="2"/>
      <c r="AH22" s="4" t="s">
        <v>10</v>
      </c>
    </row>
    <row r="23" spans="1:34" s="83" customFormat="1" ht="14.5" x14ac:dyDescent="0.3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42" t="s">
        <v>13</v>
      </c>
      <c r="V23" s="177"/>
      <c r="W23" s="177"/>
      <c r="X23" s="52"/>
      <c r="Y23" s="7"/>
      <c r="Z23" s="142" t="s">
        <v>14</v>
      </c>
      <c r="AA23" s="177"/>
      <c r="AB23" s="198"/>
      <c r="AC23" s="5"/>
      <c r="AD23" s="8">
        <v>45930</v>
      </c>
      <c r="AE23" s="2"/>
      <c r="AF23" s="8">
        <v>46022</v>
      </c>
      <c r="AG23" s="64"/>
      <c r="AH23" s="8">
        <v>46022</v>
      </c>
    </row>
    <row r="24" spans="1:34" s="83" customFormat="1" ht="9.75" customHeight="1" x14ac:dyDescent="0.3">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c r="AG24" s="2"/>
      <c r="AH24" s="9"/>
    </row>
    <row r="25" spans="1:34" s="83" customFormat="1" ht="15" customHeight="1" x14ac:dyDescent="0.35">
      <c r="A25" s="153" t="s">
        <v>52</v>
      </c>
      <c r="B25" s="172"/>
      <c r="C25" s="172"/>
      <c r="D25" s="2"/>
      <c r="E25" s="11">
        <v>1545</v>
      </c>
      <c r="F25" s="10"/>
      <c r="G25" s="10">
        <v>289</v>
      </c>
      <c r="H25" s="10"/>
      <c r="I25" s="10">
        <v>342</v>
      </c>
      <c r="J25" s="10"/>
      <c r="K25" s="10">
        <v>274</v>
      </c>
      <c r="L25" s="10"/>
      <c r="M25" s="10">
        <v>591</v>
      </c>
      <c r="N25" s="10"/>
      <c r="O25" s="11">
        <f>SUM(G25,I25,K25,M25)</f>
        <v>1496</v>
      </c>
      <c r="P25" s="10"/>
      <c r="Q25" s="10">
        <v>321</v>
      </c>
      <c r="R25" s="10"/>
      <c r="S25" s="10">
        <v>394</v>
      </c>
      <c r="T25" s="10"/>
      <c r="U25" s="2"/>
      <c r="V25" s="10">
        <v>131</v>
      </c>
      <c r="W25" s="2"/>
      <c r="X25" s="2"/>
      <c r="Y25" s="73"/>
      <c r="Z25" s="2"/>
      <c r="AA25" s="10">
        <v>337</v>
      </c>
      <c r="AB25" s="2"/>
      <c r="AC25" s="2"/>
      <c r="AD25" s="10">
        <f>+AA25+V25</f>
        <v>468</v>
      </c>
      <c r="AE25" s="2"/>
      <c r="AF25" s="10">
        <f>+'Sch. 5'!AD19</f>
        <v>950</v>
      </c>
      <c r="AH25" s="121">
        <f>+AF25+AD25+S25+Q25</f>
        <v>2133</v>
      </c>
    </row>
    <row r="26" spans="1:34" s="83" customFormat="1" ht="4.5" customHeight="1" x14ac:dyDescent="0.3">
      <c r="A26" s="2"/>
      <c r="B26" s="2"/>
      <c r="C26" s="2"/>
      <c r="D26" s="2"/>
      <c r="E26" s="13"/>
      <c r="F26" s="12"/>
      <c r="G26" s="12"/>
      <c r="H26" s="12"/>
      <c r="I26" s="12"/>
      <c r="J26" s="12"/>
      <c r="K26" s="12"/>
      <c r="L26" s="12"/>
      <c r="M26" s="12"/>
      <c r="N26" s="12"/>
      <c r="O26" s="13"/>
      <c r="P26" s="12"/>
      <c r="Q26" s="12"/>
      <c r="R26" s="12"/>
      <c r="S26" s="12"/>
      <c r="T26" s="12"/>
      <c r="U26" s="2"/>
      <c r="V26" s="12"/>
      <c r="W26" s="2"/>
      <c r="X26" s="2"/>
      <c r="Y26" s="73"/>
      <c r="Z26" s="2"/>
      <c r="AA26" s="12"/>
      <c r="AB26" s="2"/>
      <c r="AC26" s="2"/>
      <c r="AD26" s="12"/>
      <c r="AE26" s="2"/>
      <c r="AF26" s="2"/>
      <c r="AH26" s="120"/>
    </row>
    <row r="27" spans="1:34" s="83" customFormat="1" ht="15" customHeight="1" x14ac:dyDescent="0.35">
      <c r="A27" s="153" t="s">
        <v>53</v>
      </c>
      <c r="B27" s="172"/>
      <c r="C27" s="172"/>
      <c r="D27" s="2"/>
      <c r="E27" s="13">
        <v>751</v>
      </c>
      <c r="F27" s="12"/>
      <c r="G27" s="12">
        <v>135</v>
      </c>
      <c r="H27" s="12"/>
      <c r="I27" s="12">
        <v>190</v>
      </c>
      <c r="J27" s="12"/>
      <c r="K27" s="12">
        <v>145</v>
      </c>
      <c r="L27" s="12"/>
      <c r="M27" s="12">
        <v>313</v>
      </c>
      <c r="N27" s="12"/>
      <c r="O27" s="13">
        <f>SUM(G27,I27,K27,M27)</f>
        <v>783</v>
      </c>
      <c r="P27" s="12"/>
      <c r="Q27" s="12">
        <v>116</v>
      </c>
      <c r="R27" s="12"/>
      <c r="S27" s="12">
        <v>195</v>
      </c>
      <c r="T27" s="12"/>
      <c r="U27" s="2"/>
      <c r="V27" s="12">
        <v>106</v>
      </c>
      <c r="W27" s="2"/>
      <c r="X27" s="2"/>
      <c r="Y27" s="73"/>
      <c r="Z27" s="2"/>
      <c r="AA27" s="12">
        <v>54</v>
      </c>
      <c r="AB27" s="2"/>
      <c r="AC27" s="2"/>
      <c r="AD27" s="12">
        <f>+AA27+V27</f>
        <v>160</v>
      </c>
      <c r="AE27" s="2"/>
      <c r="AF27" s="12">
        <f>+'Sch. 5'!AD21</f>
        <v>245</v>
      </c>
      <c r="AH27" s="122">
        <f>+AF27+AD27+S27+Q27</f>
        <v>716</v>
      </c>
    </row>
    <row r="28" spans="1:34" s="83" customFormat="1" ht="4.5" customHeight="1" x14ac:dyDescent="0.3">
      <c r="A28" s="2"/>
      <c r="B28" s="2"/>
      <c r="C28" s="2"/>
      <c r="D28" s="2"/>
      <c r="E28" s="13"/>
      <c r="F28" s="12"/>
      <c r="G28" s="12"/>
      <c r="H28" s="12"/>
      <c r="I28" s="12"/>
      <c r="J28" s="12"/>
      <c r="K28" s="12"/>
      <c r="L28" s="12"/>
      <c r="M28" s="12"/>
      <c r="N28" s="12"/>
      <c r="O28" s="13"/>
      <c r="P28" s="12"/>
      <c r="Q28" s="12"/>
      <c r="R28" s="12"/>
      <c r="S28" s="12"/>
      <c r="T28" s="12"/>
      <c r="U28" s="2"/>
      <c r="V28" s="12"/>
      <c r="W28" s="2"/>
      <c r="X28" s="2"/>
      <c r="Y28" s="73"/>
      <c r="Z28" s="2"/>
      <c r="AA28" s="12"/>
      <c r="AB28" s="2"/>
      <c r="AC28" s="2"/>
      <c r="AD28" s="12"/>
      <c r="AE28" s="2"/>
      <c r="AF28" s="2"/>
      <c r="AH28" s="120"/>
    </row>
    <row r="29" spans="1:34" s="83" customFormat="1" ht="15" customHeight="1" x14ac:dyDescent="0.3">
      <c r="A29" s="2" t="s">
        <v>54</v>
      </c>
      <c r="B29" s="2"/>
      <c r="C29" s="2"/>
      <c r="D29" s="2"/>
      <c r="E29" s="13">
        <v>780</v>
      </c>
      <c r="F29" s="12"/>
      <c r="G29" s="12">
        <v>184</v>
      </c>
      <c r="H29" s="12"/>
      <c r="I29" s="12">
        <v>201</v>
      </c>
      <c r="J29" s="12"/>
      <c r="K29" s="12">
        <v>168</v>
      </c>
      <c r="L29" s="12"/>
      <c r="M29" s="12">
        <v>219</v>
      </c>
      <c r="N29" s="12"/>
      <c r="O29" s="13">
        <f>SUM(G29,I29,K29,M29)</f>
        <v>772</v>
      </c>
      <c r="P29" s="12"/>
      <c r="Q29" s="12">
        <v>170</v>
      </c>
      <c r="R29" s="12"/>
      <c r="S29" s="12">
        <v>185</v>
      </c>
      <c r="T29" s="12"/>
      <c r="U29" s="2"/>
      <c r="V29" s="12">
        <v>74.999999999999957</v>
      </c>
      <c r="W29" s="2"/>
      <c r="X29" s="2"/>
      <c r="Y29" s="73"/>
      <c r="Z29" s="2"/>
      <c r="AA29" s="12">
        <v>102.00000000000004</v>
      </c>
      <c r="AB29" s="2"/>
      <c r="AC29" s="2"/>
      <c r="AD29" s="12">
        <f>+AA29+V29</f>
        <v>177</v>
      </c>
      <c r="AE29" s="2"/>
      <c r="AF29" s="12">
        <f>+'Sch. 5'!AD23</f>
        <v>180</v>
      </c>
      <c r="AH29" s="122">
        <f>+AF29+AD29+S29+Q29</f>
        <v>712</v>
      </c>
    </row>
    <row r="30" spans="1:34" s="83" customFormat="1" ht="4.5" customHeight="1" x14ac:dyDescent="0.3">
      <c r="A30" s="2"/>
      <c r="B30" s="2"/>
      <c r="C30" s="2"/>
      <c r="D30" s="2"/>
      <c r="E30" s="15"/>
      <c r="F30" s="12"/>
      <c r="G30" s="14"/>
      <c r="H30" s="12"/>
      <c r="I30" s="14"/>
      <c r="J30" s="12"/>
      <c r="K30" s="14"/>
      <c r="L30" s="12"/>
      <c r="M30" s="14"/>
      <c r="N30" s="12"/>
      <c r="O30" s="15"/>
      <c r="P30" s="12"/>
      <c r="Q30" s="14"/>
      <c r="R30" s="12"/>
      <c r="S30" s="14"/>
      <c r="T30" s="12"/>
      <c r="U30" s="2"/>
      <c r="V30" s="14"/>
      <c r="W30" s="2"/>
      <c r="X30" s="2"/>
      <c r="Y30" s="73"/>
      <c r="Z30" s="2"/>
      <c r="AA30" s="14"/>
      <c r="AB30" s="2"/>
      <c r="AC30" s="2"/>
      <c r="AD30" s="14"/>
      <c r="AE30" s="2"/>
      <c r="AF30" s="2"/>
      <c r="AH30" s="120"/>
    </row>
    <row r="31" spans="1:34" s="83" customFormat="1" ht="15" thickBot="1" x14ac:dyDescent="0.4">
      <c r="A31" s="153" t="s">
        <v>20</v>
      </c>
      <c r="B31" s="172"/>
      <c r="C31" s="172"/>
      <c r="D31" s="2"/>
      <c r="E31" s="110">
        <f>+E29+E27+E25</f>
        <v>3076</v>
      </c>
      <c r="F31" s="111"/>
      <c r="G31" s="112">
        <f>SUM(G25:G29)</f>
        <v>608</v>
      </c>
      <c r="H31" s="111"/>
      <c r="I31" s="112">
        <f>SUM(I25:I29)</f>
        <v>733</v>
      </c>
      <c r="J31" s="111"/>
      <c r="K31" s="112">
        <f>SUM(K25:K29)</f>
        <v>587</v>
      </c>
      <c r="L31" s="111"/>
      <c r="M31" s="112">
        <f>SUM(M25:M29)</f>
        <v>1123</v>
      </c>
      <c r="N31" s="111"/>
      <c r="O31" s="110">
        <f>SUM(G31,I31,K31,M31)</f>
        <v>3051</v>
      </c>
      <c r="P31" s="111"/>
      <c r="Q31" s="112">
        <f>SUM(Q25:Q29)</f>
        <v>607</v>
      </c>
      <c r="R31" s="111"/>
      <c r="S31" s="112">
        <f>SUM(S25:S29)</f>
        <v>774</v>
      </c>
      <c r="T31" s="111"/>
      <c r="U31" s="111"/>
      <c r="V31" s="112">
        <f>SUM(V25:V29)</f>
        <v>311.99999999999994</v>
      </c>
      <c r="W31" s="111"/>
      <c r="X31" s="113"/>
      <c r="Y31" s="111"/>
      <c r="Z31" s="111"/>
      <c r="AA31" s="112">
        <f>SUM(AA25:AA29)</f>
        <v>493.00000000000006</v>
      </c>
      <c r="AB31" s="111"/>
      <c r="AC31" s="111"/>
      <c r="AD31" s="112">
        <f>SUM(AD25:AD29)</f>
        <v>805</v>
      </c>
      <c r="AE31" s="10"/>
      <c r="AF31" s="112">
        <f>SUM(AF25:AF29)</f>
        <v>1375</v>
      </c>
      <c r="AH31" s="110">
        <f>SUM(AH25:AH29)</f>
        <v>3561</v>
      </c>
    </row>
    <row r="32" spans="1:34" s="83" customFormat="1" ht="12.75" customHeight="1" x14ac:dyDescent="0.3">
      <c r="A32" s="2"/>
      <c r="B32" s="2"/>
      <c r="C32" s="2"/>
      <c r="D32" s="2"/>
      <c r="E32" s="13"/>
      <c r="F32" s="12"/>
      <c r="G32" s="12"/>
      <c r="H32" s="12"/>
      <c r="I32" s="12"/>
      <c r="J32" s="12"/>
      <c r="K32" s="12"/>
      <c r="L32" s="12"/>
      <c r="M32" s="12"/>
      <c r="N32" s="12"/>
      <c r="O32" s="13"/>
      <c r="P32" s="12"/>
      <c r="Q32" s="12"/>
      <c r="R32" s="12"/>
      <c r="S32" s="12"/>
      <c r="T32" s="12"/>
      <c r="U32" s="2"/>
      <c r="V32" s="12"/>
      <c r="W32" s="2"/>
      <c r="X32" s="2"/>
      <c r="Y32" s="73"/>
      <c r="Z32" s="2"/>
      <c r="AA32" s="12"/>
      <c r="AB32" s="2"/>
      <c r="AC32" s="2"/>
      <c r="AD32" s="12"/>
      <c r="AE32" s="2"/>
      <c r="AF32" s="12"/>
      <c r="AH32" s="13"/>
    </row>
    <row r="33" spans="1:37" s="83" customFormat="1" ht="15" thickBot="1" x14ac:dyDescent="0.4">
      <c r="A33" s="161" t="s">
        <v>43</v>
      </c>
      <c r="B33" s="171"/>
      <c r="C33" s="171"/>
      <c r="D33" s="2"/>
      <c r="E33" s="35">
        <f>+'Sch. 5'!E27</f>
        <v>-119</v>
      </c>
      <c r="F33" s="10"/>
      <c r="G33" s="34">
        <f>+'Sch. 5'!G27</f>
        <v>-3</v>
      </c>
      <c r="H33" s="10"/>
      <c r="I33" s="34">
        <f>+'Sch. 5'!I27</f>
        <v>-54</v>
      </c>
      <c r="J33" s="10"/>
      <c r="K33" s="34">
        <f>+'Sch. 5'!K27</f>
        <v>3</v>
      </c>
      <c r="L33" s="10"/>
      <c r="M33" s="34">
        <f>+'Sch. 5'!M27</f>
        <v>-42</v>
      </c>
      <c r="N33" s="10"/>
      <c r="O33" s="35">
        <f>SUM(G33,I33,K33,M33)</f>
        <v>-96</v>
      </c>
      <c r="P33" s="10"/>
      <c r="Q33" s="34">
        <f>+'Sch. 5'!Q27</f>
        <v>20</v>
      </c>
      <c r="R33" s="10"/>
      <c r="S33" s="34">
        <f>+'Sch. 5'!S27</f>
        <v>-84</v>
      </c>
      <c r="T33" s="10"/>
      <c r="U33" s="2"/>
      <c r="V33" s="34">
        <f>+'Sch. 5'!V27</f>
        <v>-35.999999999999943</v>
      </c>
      <c r="W33" s="2"/>
      <c r="X33" s="2"/>
      <c r="Y33" s="73"/>
      <c r="Z33" s="2"/>
      <c r="AA33" s="34">
        <f>+'Sch. 5'!AA27</f>
        <v>-12.999999999999943</v>
      </c>
      <c r="AB33" s="2"/>
      <c r="AC33" s="2"/>
      <c r="AD33" s="34">
        <f>+V33+AA33</f>
        <v>-48.999999999999886</v>
      </c>
      <c r="AE33" s="10"/>
      <c r="AF33" s="34">
        <f>AF17-AF31</f>
        <v>-119</v>
      </c>
      <c r="AG33" s="2"/>
      <c r="AH33" s="35">
        <f>AF33+AD33+S33+Q33</f>
        <v>-231.99999999999989</v>
      </c>
      <c r="AI33" s="2"/>
      <c r="AJ33" s="2"/>
      <c r="AK33" s="2"/>
    </row>
    <row r="34" spans="1:37" s="83" customFormat="1" ht="7.5" customHeight="1" x14ac:dyDescent="0.3">
      <c r="A34" s="2"/>
      <c r="B34" s="2"/>
      <c r="C34" s="2"/>
      <c r="D34" s="2"/>
      <c r="E34" s="21"/>
      <c r="F34" s="12"/>
      <c r="G34" s="12"/>
      <c r="H34" s="12"/>
      <c r="I34" s="12"/>
      <c r="J34" s="12"/>
      <c r="K34" s="12"/>
      <c r="L34" s="12"/>
      <c r="M34" s="12"/>
      <c r="N34" s="12"/>
      <c r="O34" s="21"/>
      <c r="P34" s="12"/>
      <c r="Q34" s="12"/>
      <c r="R34" s="12"/>
      <c r="S34" s="12"/>
      <c r="T34" s="12"/>
      <c r="U34" s="2"/>
      <c r="V34" s="2"/>
      <c r="W34" s="2"/>
      <c r="X34" s="2"/>
      <c r="Y34" s="73"/>
      <c r="Z34" s="2"/>
      <c r="AA34" s="2"/>
      <c r="AB34" s="2"/>
      <c r="AC34" s="2"/>
      <c r="AD34" s="2"/>
      <c r="AE34" s="2"/>
      <c r="AF34" s="2"/>
      <c r="AG34" s="2"/>
      <c r="AH34" s="21"/>
      <c r="AI34" s="2"/>
      <c r="AJ34" s="2"/>
      <c r="AK34" s="2"/>
    </row>
    <row r="35" spans="1:37" s="83" customForma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83" customForma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83" customFormat="1" ht="32.15" customHeight="1" x14ac:dyDescent="0.35">
      <c r="A37" s="131" t="s">
        <v>138</v>
      </c>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133"/>
      <c r="AF37" s="133"/>
      <c r="AG37" s="133"/>
      <c r="AH37" s="133"/>
      <c r="AI37" s="2"/>
      <c r="AJ37" s="2"/>
      <c r="AK37" s="2"/>
    </row>
    <row r="38" spans="1:37" s="83" customFormat="1" ht="7.5" customHeight="1" x14ac:dyDescent="0.3">
      <c r="A38" s="22"/>
      <c r="B38" s="22"/>
      <c r="C38" s="22"/>
      <c r="D38" s="22"/>
      <c r="E38" s="22"/>
      <c r="F38" s="22"/>
      <c r="G38" s="22"/>
      <c r="H38" s="22"/>
      <c r="I38" s="22"/>
      <c r="J38" s="22"/>
      <c r="K38" s="22"/>
      <c r="L38" s="22"/>
      <c r="M38" s="22"/>
      <c r="N38" s="22"/>
      <c r="O38" s="87"/>
      <c r="P38" s="22"/>
      <c r="Q38" s="22"/>
      <c r="R38" s="22"/>
      <c r="S38" s="22"/>
      <c r="T38" s="22"/>
      <c r="U38" s="22"/>
      <c r="V38" s="88"/>
      <c r="W38" s="88"/>
      <c r="X38" s="88"/>
      <c r="Y38" s="88"/>
      <c r="Z38" s="88"/>
      <c r="AA38" s="88"/>
      <c r="AB38" s="88"/>
      <c r="AC38" s="88"/>
      <c r="AD38" s="88"/>
      <c r="AE38" s="2"/>
      <c r="AF38" s="2"/>
      <c r="AG38" s="2"/>
      <c r="AH38" s="2"/>
      <c r="AI38" s="2"/>
      <c r="AJ38" s="2"/>
      <c r="AK38" s="2"/>
    </row>
    <row r="39" spans="1:37" s="83" customFormat="1" x14ac:dyDescent="0.3">
      <c r="A39" s="22"/>
      <c r="B39" s="22"/>
      <c r="C39" s="22"/>
      <c r="D39" s="22"/>
      <c r="E39" s="89" t="s">
        <v>7</v>
      </c>
      <c r="F39" s="22"/>
      <c r="G39" s="22"/>
      <c r="H39" s="22"/>
      <c r="I39" s="22"/>
      <c r="J39" s="22"/>
      <c r="K39" s="22"/>
      <c r="L39" s="22"/>
      <c r="M39" s="22"/>
      <c r="N39" s="22"/>
      <c r="O39" s="90" t="s">
        <v>7</v>
      </c>
      <c r="P39" s="22"/>
      <c r="Q39" s="22"/>
      <c r="R39" s="22"/>
      <c r="S39" s="22"/>
      <c r="T39" s="22"/>
      <c r="U39" s="191" t="s">
        <v>8</v>
      </c>
      <c r="V39" s="192"/>
      <c r="W39" s="192"/>
      <c r="X39" s="91"/>
      <c r="Y39" s="91"/>
      <c r="Z39" s="191"/>
      <c r="AA39" s="192"/>
      <c r="AB39" s="192"/>
      <c r="AC39" s="22"/>
      <c r="AD39" s="91"/>
      <c r="AE39" s="2"/>
      <c r="AF39" s="2"/>
      <c r="AG39" s="2"/>
      <c r="AH39" s="2"/>
      <c r="AI39" s="2"/>
      <c r="AJ39" s="2"/>
      <c r="AK39" s="2"/>
    </row>
    <row r="40" spans="1:37" s="84" customFormat="1" x14ac:dyDescent="0.3">
      <c r="A40" s="92"/>
      <c r="B40" s="92"/>
      <c r="C40" s="92"/>
      <c r="D40" s="92"/>
      <c r="E40" s="90" t="s">
        <v>10</v>
      </c>
      <c r="F40" s="22"/>
      <c r="G40" s="191" t="s">
        <v>11</v>
      </c>
      <c r="H40" s="193"/>
      <c r="I40" s="193"/>
      <c r="J40" s="193"/>
      <c r="K40" s="193"/>
      <c r="L40" s="193"/>
      <c r="M40" s="193"/>
      <c r="N40" s="22"/>
      <c r="O40" s="90" t="s">
        <v>10</v>
      </c>
      <c r="P40" s="22"/>
      <c r="Q40" s="186" t="s">
        <v>11</v>
      </c>
      <c r="R40" s="186"/>
      <c r="S40" s="186"/>
      <c r="T40" s="93"/>
      <c r="U40" s="186" t="s">
        <v>12</v>
      </c>
      <c r="V40" s="186"/>
      <c r="W40" s="186"/>
      <c r="X40" s="98"/>
      <c r="Y40" s="91"/>
      <c r="Z40" s="191"/>
      <c r="AA40" s="191"/>
      <c r="AB40" s="191"/>
      <c r="AC40" s="98"/>
      <c r="AD40" s="91"/>
      <c r="AE40" s="2"/>
      <c r="AF40" s="2"/>
      <c r="AG40" s="2"/>
      <c r="AH40" s="2"/>
      <c r="AI40" s="2"/>
      <c r="AJ40" s="2"/>
      <c r="AK40" s="2"/>
    </row>
    <row r="41" spans="1:37" s="84" customFormat="1" x14ac:dyDescent="0.3">
      <c r="A41" s="92"/>
      <c r="B41" s="92"/>
      <c r="C41" s="92"/>
      <c r="D41" s="92"/>
      <c r="E41" s="94">
        <v>45291</v>
      </c>
      <c r="F41" s="92"/>
      <c r="G41" s="95">
        <v>45382</v>
      </c>
      <c r="H41" s="96"/>
      <c r="I41" s="96">
        <v>45473</v>
      </c>
      <c r="J41" s="96"/>
      <c r="K41" s="96">
        <v>45565</v>
      </c>
      <c r="L41" s="96"/>
      <c r="M41" s="96">
        <v>45657</v>
      </c>
      <c r="N41" s="96"/>
      <c r="O41" s="94">
        <v>45657</v>
      </c>
      <c r="P41" s="92"/>
      <c r="Q41" s="95">
        <v>45747</v>
      </c>
      <c r="R41" s="96"/>
      <c r="S41" s="96">
        <v>45838</v>
      </c>
      <c r="T41" s="96"/>
      <c r="U41" s="187" t="s">
        <v>13</v>
      </c>
      <c r="V41" s="187"/>
      <c r="W41" s="203"/>
      <c r="X41" s="22"/>
      <c r="Y41" s="22"/>
      <c r="Z41" s="202"/>
      <c r="AA41" s="202"/>
      <c r="AB41" s="202"/>
      <c r="AC41" s="92"/>
      <c r="AD41" s="22"/>
      <c r="AE41" s="2"/>
      <c r="AF41" s="2"/>
      <c r="AG41" s="2"/>
      <c r="AH41" s="2"/>
      <c r="AI41" s="2"/>
      <c r="AJ41" s="2"/>
      <c r="AK41" s="2"/>
    </row>
    <row r="42" spans="1:37" s="83" customFormat="1" x14ac:dyDescent="0.3">
      <c r="A42" s="127" t="s">
        <v>18</v>
      </c>
      <c r="B42" s="194"/>
      <c r="C42" s="194"/>
      <c r="D42" s="22"/>
      <c r="E42" s="99">
        <v>786</v>
      </c>
      <c r="F42" s="97"/>
      <c r="G42" s="97">
        <v>21</v>
      </c>
      <c r="H42" s="97"/>
      <c r="I42" s="97">
        <v>225</v>
      </c>
      <c r="J42" s="97"/>
      <c r="K42" s="97">
        <v>209</v>
      </c>
      <c r="L42" s="97"/>
      <c r="M42" s="97">
        <v>603</v>
      </c>
      <c r="N42" s="97"/>
      <c r="O42" s="99">
        <f>SUM(G42:M42)</f>
        <v>1058</v>
      </c>
      <c r="P42" s="97"/>
      <c r="Q42" s="97">
        <v>96</v>
      </c>
      <c r="R42" s="97"/>
      <c r="S42" s="97">
        <v>395</v>
      </c>
      <c r="T42" s="97"/>
      <c r="U42" s="88"/>
      <c r="V42" s="97">
        <v>12</v>
      </c>
      <c r="W42" s="97"/>
      <c r="X42" s="88"/>
      <c r="Y42" s="88"/>
      <c r="Z42" s="88"/>
      <c r="AA42" s="88"/>
      <c r="AB42" s="88"/>
      <c r="AC42" s="88"/>
      <c r="AD42" s="88"/>
      <c r="AE42" s="2"/>
      <c r="AF42" s="2"/>
      <c r="AG42" s="12"/>
      <c r="AH42" s="2"/>
      <c r="AI42" s="2"/>
      <c r="AJ42" s="2"/>
      <c r="AK42" s="2"/>
    </row>
    <row r="43" spans="1:37" s="83" customFormat="1" ht="6" customHeight="1" x14ac:dyDescent="0.3">
      <c r="A43" s="22"/>
      <c r="B43" s="22"/>
      <c r="C43" s="22"/>
      <c r="D43" s="22"/>
      <c r="E43" s="100"/>
      <c r="F43" s="88"/>
      <c r="G43" s="88"/>
      <c r="H43" s="88"/>
      <c r="I43" s="88"/>
      <c r="J43" s="88"/>
      <c r="K43" s="88"/>
      <c r="L43" s="88"/>
      <c r="M43" s="88"/>
      <c r="N43" s="88"/>
      <c r="O43" s="100"/>
      <c r="P43" s="88"/>
      <c r="Q43" s="88"/>
      <c r="R43" s="88"/>
      <c r="S43" s="88"/>
      <c r="T43" s="88"/>
      <c r="U43" s="88"/>
      <c r="V43" s="88"/>
      <c r="W43" s="88"/>
      <c r="X43" s="88"/>
      <c r="Y43" s="88"/>
      <c r="Z43" s="88"/>
      <c r="AA43" s="88"/>
      <c r="AB43" s="88"/>
      <c r="AC43" s="88"/>
      <c r="AD43" s="88"/>
      <c r="AE43" s="2"/>
      <c r="AF43" s="2"/>
      <c r="AG43" s="2"/>
      <c r="AH43" s="2"/>
      <c r="AI43" s="2"/>
      <c r="AJ43" s="2"/>
      <c r="AK43" s="2"/>
    </row>
    <row r="44" spans="1:37" s="83" customFormat="1" x14ac:dyDescent="0.3">
      <c r="A44" s="104" t="s">
        <v>19</v>
      </c>
      <c r="B44" s="105"/>
      <c r="C44" s="105"/>
      <c r="D44" s="105"/>
      <c r="E44" s="101">
        <v>786</v>
      </c>
      <c r="F44" s="97"/>
      <c r="G44" s="97">
        <v>21</v>
      </c>
      <c r="H44" s="97"/>
      <c r="I44" s="97">
        <v>225</v>
      </c>
      <c r="J44" s="97"/>
      <c r="K44" s="97">
        <v>209</v>
      </c>
      <c r="L44" s="97"/>
      <c r="M44" s="97">
        <v>603</v>
      </c>
      <c r="N44" s="97"/>
      <c r="O44" s="106">
        <f>SUM(G44:M44)</f>
        <v>1058</v>
      </c>
      <c r="P44" s="97"/>
      <c r="Q44" s="97">
        <v>96</v>
      </c>
      <c r="R44" s="97"/>
      <c r="S44" s="97">
        <v>395</v>
      </c>
      <c r="T44" s="97"/>
      <c r="U44" s="88"/>
      <c r="V44" s="97">
        <v>12</v>
      </c>
      <c r="W44" s="88"/>
      <c r="X44" s="88"/>
      <c r="Y44" s="88"/>
      <c r="Z44" s="88"/>
      <c r="AA44" s="88"/>
      <c r="AB44" s="88"/>
      <c r="AC44" s="88"/>
      <c r="AD44" s="88"/>
      <c r="AE44" s="2"/>
      <c r="AF44" s="2"/>
      <c r="AG44" s="2"/>
      <c r="AH44" s="2"/>
      <c r="AI44" s="2"/>
      <c r="AJ44" s="2"/>
      <c r="AK44" s="2"/>
    </row>
    <row r="45" spans="1:37" s="83" customFormat="1" x14ac:dyDescent="0.3">
      <c r="A45" s="104"/>
      <c r="B45" s="105"/>
      <c r="C45" s="105"/>
      <c r="D45" s="105"/>
      <c r="E45" s="22"/>
      <c r="F45" s="22"/>
      <c r="G45" s="22"/>
      <c r="H45" s="22"/>
      <c r="I45" s="22"/>
      <c r="J45" s="22"/>
      <c r="K45" s="22"/>
      <c r="L45" s="22"/>
      <c r="M45" s="22"/>
      <c r="N45" s="22"/>
      <c r="O45" s="22"/>
      <c r="P45" s="22"/>
      <c r="Q45" s="22"/>
      <c r="R45" s="22"/>
      <c r="S45" s="22"/>
      <c r="T45" s="22"/>
      <c r="U45" s="22"/>
      <c r="V45" s="88"/>
      <c r="W45" s="88"/>
      <c r="X45" s="88"/>
      <c r="Y45" s="88"/>
      <c r="Z45" s="88"/>
      <c r="AA45" s="88"/>
      <c r="AB45" s="88"/>
      <c r="AC45" s="88"/>
      <c r="AD45" s="88"/>
      <c r="AE45" s="2"/>
      <c r="AF45" s="2"/>
      <c r="AG45" s="2"/>
      <c r="AH45" s="2"/>
      <c r="AI45" s="2"/>
      <c r="AJ45" s="2"/>
      <c r="AK45" s="2"/>
    </row>
    <row r="46" spans="1:37" s="83" customFormat="1" ht="26.5" customHeight="1" x14ac:dyDescent="0.35">
      <c r="A46" s="197" t="s">
        <v>131</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c r="AJ46"/>
      <c r="AK46"/>
    </row>
    <row r="47" spans="1:37" s="83" customFormat="1" ht="7.5" customHeight="1" x14ac:dyDescent="0.3">
      <c r="A47" s="104"/>
      <c r="B47" s="105"/>
      <c r="C47" s="105"/>
      <c r="D47" s="105"/>
      <c r="E47" s="22"/>
      <c r="F47" s="22"/>
      <c r="G47" s="22"/>
      <c r="H47" s="22"/>
      <c r="I47" s="22"/>
      <c r="J47" s="22"/>
      <c r="K47" s="22"/>
      <c r="L47" s="22"/>
      <c r="M47" s="22"/>
      <c r="N47" s="22"/>
      <c r="O47" s="22"/>
      <c r="P47" s="22"/>
      <c r="Q47" s="22"/>
      <c r="R47" s="22"/>
      <c r="S47" s="22"/>
      <c r="T47" s="22"/>
      <c r="U47" s="22"/>
      <c r="V47" s="88"/>
      <c r="W47" s="88"/>
      <c r="X47" s="88"/>
      <c r="Y47" s="88"/>
      <c r="Z47" s="88"/>
      <c r="AA47" s="88"/>
      <c r="AB47" s="88"/>
      <c r="AC47" s="88"/>
      <c r="AD47" s="88"/>
      <c r="AE47" s="2"/>
      <c r="AF47" s="2"/>
      <c r="AG47" s="2"/>
      <c r="AH47" s="2"/>
      <c r="AI47" s="2"/>
      <c r="AJ47" s="2"/>
      <c r="AK47" s="2"/>
    </row>
    <row r="48" spans="1:37" s="85" customFormat="1" ht="26.25" customHeight="1" x14ac:dyDescent="0.35">
      <c r="A48" s="131" t="s">
        <v>124</v>
      </c>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133"/>
      <c r="AF48" s="133"/>
      <c r="AG48" s="133"/>
      <c r="AH48" s="133"/>
      <c r="AI48" s="22"/>
      <c r="AJ48" s="22"/>
      <c r="AK48" s="22"/>
    </row>
  </sheetData>
  <mergeCells count="46">
    <mergeCell ref="A37:AH37"/>
    <mergeCell ref="A46:AH46"/>
    <mergeCell ref="A48:AH48"/>
    <mergeCell ref="U23:W23"/>
    <mergeCell ref="Z20:AB20"/>
    <mergeCell ref="Z21:AB21"/>
    <mergeCell ref="Z22:AB22"/>
    <mergeCell ref="Z23:AB23"/>
    <mergeCell ref="E20:X20"/>
    <mergeCell ref="U21:W21"/>
    <mergeCell ref="G22:M22"/>
    <mergeCell ref="Q22:S22"/>
    <mergeCell ref="U22:W22"/>
    <mergeCell ref="A25:C25"/>
    <mergeCell ref="A27:C27"/>
    <mergeCell ref="A31:C31"/>
    <mergeCell ref="A33:C33"/>
    <mergeCell ref="A1:D1"/>
    <mergeCell ref="A2:E2"/>
    <mergeCell ref="A3:D3"/>
    <mergeCell ref="E6:X6"/>
    <mergeCell ref="A15:C15"/>
    <mergeCell ref="Z9:AB9"/>
    <mergeCell ref="A11:C11"/>
    <mergeCell ref="A13:C13"/>
    <mergeCell ref="Z7:AB7"/>
    <mergeCell ref="G8:M8"/>
    <mergeCell ref="Q8:S8"/>
    <mergeCell ref="U8:W8"/>
    <mergeCell ref="Z8:AB8"/>
    <mergeCell ref="AF7:AF8"/>
    <mergeCell ref="AF21:AF22"/>
    <mergeCell ref="AB1:AH1"/>
    <mergeCell ref="A42:C42"/>
    <mergeCell ref="U39:W39"/>
    <mergeCell ref="Z39:AB39"/>
    <mergeCell ref="Z41:AB41"/>
    <mergeCell ref="U41:W41"/>
    <mergeCell ref="G40:M40"/>
    <mergeCell ref="Q40:S40"/>
    <mergeCell ref="U40:W40"/>
    <mergeCell ref="Z40:AB40"/>
    <mergeCell ref="A17:C17"/>
    <mergeCell ref="U7:W7"/>
    <mergeCell ref="Z6:AB6"/>
    <mergeCell ref="U9:W9"/>
  </mergeCells>
  <printOptions horizontalCentered="1"/>
  <pageMargins left="0.5" right="0.5" top="0.75" bottom="0.75"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0D39-2CAB-4948-8D9E-DAE99662E0CA}">
  <sheetPr>
    <pageSetUpPr fitToPage="1"/>
  </sheetPr>
  <dimension ref="A1:AI41"/>
  <sheetViews>
    <sheetView view="pageBreakPreview" zoomScaleNormal="100" zoomScaleSheetLayoutView="100" workbookViewId="0">
      <selection activeCell="A37" sqref="A37:AI37"/>
    </sheetView>
  </sheetViews>
  <sheetFormatPr defaultColWidth="9.1796875" defaultRowHeight="14" x14ac:dyDescent="0.3"/>
  <cols>
    <col min="1" max="4" width="11.7265625" style="1" customWidth="1"/>
    <col min="5" max="5" width="1.1796875" style="1" customWidth="1"/>
    <col min="6" max="6" width="11.453125" style="1" bestFit="1" customWidth="1"/>
    <col min="7" max="7" width="1.1796875" style="1" customWidth="1"/>
    <col min="8" max="8" width="8.7265625" style="1" bestFit="1" customWidth="1"/>
    <col min="9" max="9" width="0.81640625" style="1" customWidth="1"/>
    <col min="10" max="10" width="9.453125" style="1" bestFit="1" customWidth="1"/>
    <col min="11" max="11" width="0.81640625" style="1" customWidth="1"/>
    <col min="12" max="12" width="8.7265625" style="1" bestFit="1" customWidth="1"/>
    <col min="13" max="13" width="0.81640625" style="1" customWidth="1"/>
    <col min="14" max="14" width="9" style="1" bestFit="1" customWidth="1"/>
    <col min="15" max="15" width="0.81640625" style="1" customWidth="1"/>
    <col min="16" max="16" width="11.453125" style="1" bestFit="1" customWidth="1"/>
    <col min="17" max="17" width="1.1796875" style="1" customWidth="1"/>
    <col min="18" max="18" width="8.7265625" style="1" bestFit="1" customWidth="1"/>
    <col min="19" max="19" width="0.81640625" style="1" customWidth="1"/>
    <col min="20" max="20" width="8.7265625" style="1" bestFit="1" customWidth="1"/>
    <col min="21" max="21" width="0.81640625" style="1" customWidth="1"/>
    <col min="22" max="22" width="2.453125" style="1" customWidth="1"/>
    <col min="23" max="23" width="9.1796875" style="1"/>
    <col min="24" max="24" width="2.453125" style="1" customWidth="1"/>
    <col min="25" max="26" width="0.7265625" style="1" customWidth="1"/>
    <col min="27" max="27" width="2.81640625" style="1" customWidth="1"/>
    <col min="28" max="28" width="9.1796875" style="1"/>
    <col min="29" max="29" width="2.81640625" style="1" customWidth="1"/>
    <col min="30" max="30" width="1.26953125" style="1" customWidth="1"/>
    <col min="31" max="31" width="13.81640625" style="1" customWidth="1"/>
    <col min="32" max="32" width="1" style="1" customWidth="1"/>
    <col min="33" max="33" width="12.54296875" style="1" customWidth="1"/>
    <col min="34" max="34" width="1" style="1" customWidth="1"/>
    <col min="35" max="35" width="13.26953125" style="1" customWidth="1"/>
    <col min="36" max="16384" width="9.1796875" style="1"/>
  </cols>
  <sheetData>
    <row r="1" spans="1:35" s="2" customFormat="1" ht="21" x14ac:dyDescent="0.5">
      <c r="A1" s="154" t="s">
        <v>1</v>
      </c>
      <c r="B1" s="155"/>
      <c r="C1" s="155"/>
      <c r="D1" s="155"/>
      <c r="E1" s="155"/>
      <c r="AC1" s="134" t="s">
        <v>64</v>
      </c>
      <c r="AD1" s="185"/>
      <c r="AE1" s="185"/>
      <c r="AF1" s="136"/>
      <c r="AG1" s="136"/>
      <c r="AH1" s="136"/>
      <c r="AI1" s="136"/>
    </row>
    <row r="2" spans="1:35" s="2" customFormat="1" ht="16" x14ac:dyDescent="0.4">
      <c r="A2" s="156" t="s">
        <v>65</v>
      </c>
      <c r="B2" s="174"/>
      <c r="C2" s="174"/>
      <c r="D2" s="174"/>
      <c r="E2" s="174"/>
    </row>
    <row r="3" spans="1:35" s="2" customFormat="1" ht="16" x14ac:dyDescent="0.4">
      <c r="A3" s="156" t="s">
        <v>49</v>
      </c>
      <c r="B3" s="174"/>
      <c r="C3" s="174"/>
      <c r="D3" s="174"/>
      <c r="E3" s="174"/>
    </row>
    <row r="4" spans="1:35" s="2" customFormat="1" ht="16" x14ac:dyDescent="0.4">
      <c r="A4" s="25"/>
      <c r="B4" s="26"/>
      <c r="C4" s="26"/>
      <c r="D4" s="26"/>
      <c r="E4" s="26"/>
    </row>
    <row r="5" spans="1:35" s="2" customFormat="1" ht="16" x14ac:dyDescent="0.4">
      <c r="A5" s="25"/>
      <c r="B5" s="26"/>
      <c r="C5" s="26"/>
      <c r="D5" s="26"/>
      <c r="E5" s="26"/>
    </row>
    <row r="6" spans="1:35" s="2" customFormat="1" ht="16" x14ac:dyDescent="0.3">
      <c r="F6" s="137" t="s">
        <v>5</v>
      </c>
      <c r="G6" s="138"/>
      <c r="H6" s="138"/>
      <c r="I6" s="138"/>
      <c r="J6" s="138"/>
      <c r="K6" s="138"/>
      <c r="L6" s="138"/>
      <c r="M6" s="138"/>
      <c r="N6" s="138"/>
      <c r="O6" s="138"/>
      <c r="P6" s="138"/>
      <c r="Q6" s="138"/>
      <c r="R6" s="138"/>
      <c r="S6" s="138"/>
      <c r="T6" s="138"/>
      <c r="U6" s="138"/>
      <c r="V6" s="138"/>
      <c r="W6" s="138"/>
      <c r="X6" s="138"/>
      <c r="Y6" s="138"/>
      <c r="Z6" s="57"/>
      <c r="AA6" s="138" t="s">
        <v>6</v>
      </c>
      <c r="AB6" s="138"/>
      <c r="AC6" s="145"/>
      <c r="AE6" s="59" t="s">
        <v>66</v>
      </c>
      <c r="AG6" s="119" t="s">
        <v>6</v>
      </c>
      <c r="AI6" s="3" t="s">
        <v>66</v>
      </c>
    </row>
    <row r="7" spans="1:35" s="2" customFormat="1" ht="14.5" x14ac:dyDescent="0.35">
      <c r="F7" s="3" t="s">
        <v>7</v>
      </c>
      <c r="P7" s="3" t="s">
        <v>7</v>
      </c>
      <c r="V7" s="141" t="s">
        <v>8</v>
      </c>
      <c r="W7" s="183"/>
      <c r="X7" s="183"/>
      <c r="Y7" s="50"/>
      <c r="AA7" s="147" t="s">
        <v>8</v>
      </c>
      <c r="AB7" s="178"/>
      <c r="AC7" s="178"/>
      <c r="AE7" s="59" t="s">
        <v>9</v>
      </c>
      <c r="AG7" s="129" t="s">
        <v>11</v>
      </c>
      <c r="AI7" s="4" t="s">
        <v>7</v>
      </c>
    </row>
    <row r="8" spans="1:35" s="2" customFormat="1" ht="14.5" x14ac:dyDescent="0.35">
      <c r="F8" s="4" t="s">
        <v>10</v>
      </c>
      <c r="H8" s="141" t="s">
        <v>11</v>
      </c>
      <c r="I8" s="176"/>
      <c r="J8" s="176"/>
      <c r="K8" s="176"/>
      <c r="L8" s="176"/>
      <c r="M8" s="176"/>
      <c r="N8" s="176"/>
      <c r="P8" s="4" t="s">
        <v>10</v>
      </c>
      <c r="R8" s="141" t="s">
        <v>11</v>
      </c>
      <c r="S8" s="199"/>
      <c r="T8" s="199"/>
      <c r="U8" s="65"/>
      <c r="V8" s="141" t="s">
        <v>12</v>
      </c>
      <c r="W8" s="141"/>
      <c r="X8" s="141"/>
      <c r="Y8" s="51"/>
      <c r="Z8" s="48"/>
      <c r="AA8" s="150" t="s">
        <v>12</v>
      </c>
      <c r="AB8" s="150"/>
      <c r="AC8" s="150"/>
      <c r="AD8" s="65"/>
      <c r="AE8" s="58" t="s">
        <v>10</v>
      </c>
      <c r="AG8" s="130"/>
      <c r="AI8" s="4" t="s">
        <v>10</v>
      </c>
    </row>
    <row r="9" spans="1:35" s="5" customFormat="1" ht="14.5" x14ac:dyDescent="0.35">
      <c r="F9" s="8">
        <v>45291</v>
      </c>
      <c r="H9" s="6">
        <v>45382</v>
      </c>
      <c r="I9" s="7"/>
      <c r="J9" s="7">
        <v>45473</v>
      </c>
      <c r="K9" s="7"/>
      <c r="L9" s="7">
        <v>45565</v>
      </c>
      <c r="M9" s="7"/>
      <c r="N9" s="7">
        <v>45657</v>
      </c>
      <c r="O9" s="7"/>
      <c r="P9" s="8">
        <v>45657</v>
      </c>
      <c r="R9" s="6">
        <v>45747</v>
      </c>
      <c r="S9" s="7"/>
      <c r="T9" s="7">
        <v>45838</v>
      </c>
      <c r="U9" s="7"/>
      <c r="V9" s="142" t="s">
        <v>13</v>
      </c>
      <c r="W9" s="177"/>
      <c r="X9" s="177"/>
      <c r="Y9" s="52"/>
      <c r="Z9" s="7"/>
      <c r="AA9" s="142" t="s">
        <v>14</v>
      </c>
      <c r="AB9" s="177"/>
      <c r="AC9" s="198"/>
      <c r="AE9" s="8">
        <v>45930</v>
      </c>
      <c r="AG9" s="8">
        <v>46022</v>
      </c>
      <c r="AH9" s="64"/>
      <c r="AI9" s="8">
        <v>46022</v>
      </c>
    </row>
    <row r="10" spans="1:35" s="2" customFormat="1" ht="4.5" customHeight="1" x14ac:dyDescent="0.3">
      <c r="F10" s="9"/>
      <c r="P10" s="9"/>
      <c r="Z10" s="68"/>
      <c r="AI10" s="9"/>
    </row>
    <row r="11" spans="1:35" s="2" customFormat="1" ht="14.5" x14ac:dyDescent="0.35">
      <c r="A11" s="153" t="s">
        <v>67</v>
      </c>
      <c r="B11" s="172"/>
      <c r="C11" s="172"/>
      <c r="F11" s="11">
        <v>4791</v>
      </c>
      <c r="G11" s="10"/>
      <c r="H11" s="10">
        <v>1445</v>
      </c>
      <c r="I11" s="10"/>
      <c r="J11" s="10">
        <v>1018</v>
      </c>
      <c r="K11" s="10"/>
      <c r="L11" s="10">
        <v>936</v>
      </c>
      <c r="M11" s="10"/>
      <c r="N11" s="10">
        <v>949</v>
      </c>
      <c r="O11" s="10"/>
      <c r="P11" s="11">
        <f>SUM(H11,J11,L11,N11)</f>
        <v>4348</v>
      </c>
      <c r="Q11" s="10"/>
      <c r="R11" s="10">
        <v>922</v>
      </c>
      <c r="S11" s="10"/>
      <c r="T11" s="10">
        <v>863</v>
      </c>
      <c r="U11" s="10"/>
      <c r="W11" s="10">
        <f>+'Sch. 3'!V33</f>
        <v>282</v>
      </c>
      <c r="Z11" s="73"/>
      <c r="AB11" s="10">
        <f>+'Sch. 3'!AA33</f>
        <v>540.00000000000091</v>
      </c>
      <c r="AE11" s="10">
        <f>+AB11+W11</f>
        <v>822.00000000000091</v>
      </c>
      <c r="AG11" s="10">
        <f>+'Sch. 3'!AF33</f>
        <v>1088</v>
      </c>
      <c r="AI11" s="11">
        <f>+AG11+AE11+T11+R11</f>
        <v>3695.0000000000009</v>
      </c>
    </row>
    <row r="12" spans="1:35" s="2" customFormat="1" ht="4.5" customHeight="1" x14ac:dyDescent="0.3">
      <c r="F12" s="13"/>
      <c r="G12" s="12"/>
      <c r="H12" s="12"/>
      <c r="I12" s="12"/>
      <c r="J12" s="12"/>
      <c r="K12" s="12"/>
      <c r="L12" s="12"/>
      <c r="M12" s="12"/>
      <c r="N12" s="12"/>
      <c r="O12" s="12"/>
      <c r="P12" s="13"/>
      <c r="Q12" s="12"/>
      <c r="R12" s="12"/>
      <c r="S12" s="12"/>
      <c r="T12" s="12"/>
      <c r="U12" s="12"/>
      <c r="W12" s="12"/>
      <c r="Z12" s="73"/>
      <c r="AB12" s="12"/>
      <c r="AE12" s="12"/>
      <c r="AG12" s="12"/>
      <c r="AI12" s="13"/>
    </row>
    <row r="13" spans="1:35" s="2" customFormat="1" ht="14.5" x14ac:dyDescent="0.35">
      <c r="A13" s="153" t="s">
        <v>68</v>
      </c>
      <c r="B13" s="172"/>
      <c r="C13" s="172"/>
      <c r="F13" s="13">
        <v>-1663</v>
      </c>
      <c r="G13" s="12"/>
      <c r="H13" s="12">
        <v>-286</v>
      </c>
      <c r="I13" s="12"/>
      <c r="J13" s="12">
        <v>26</v>
      </c>
      <c r="K13" s="12"/>
      <c r="L13" s="12">
        <v>49</v>
      </c>
      <c r="M13" s="12"/>
      <c r="N13" s="12">
        <v>-286</v>
      </c>
      <c r="O13" s="12"/>
      <c r="P13" s="13">
        <f>SUM(H13,J13,L13,N13)</f>
        <v>-497</v>
      </c>
      <c r="Q13" s="12"/>
      <c r="R13" s="12">
        <v>-109</v>
      </c>
      <c r="S13" s="12"/>
      <c r="T13" s="12">
        <v>157</v>
      </c>
      <c r="U13" s="12"/>
      <c r="W13" s="12">
        <f>+'Sch. 4'!V33</f>
        <v>104.99999999999989</v>
      </c>
      <c r="Z13" s="73"/>
      <c r="AB13" s="12">
        <f>+'Sch. 4'!AA33</f>
        <v>235</v>
      </c>
      <c r="AE13" s="12">
        <f>+AB13+W13</f>
        <v>339.99999999999989</v>
      </c>
      <c r="AG13" s="12">
        <f>+'Sch. 4'!AF33</f>
        <v>-158</v>
      </c>
      <c r="AI13" s="13">
        <f>+AG13+AE13+T13+R13</f>
        <v>229.99999999999989</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14.5" x14ac:dyDescent="0.35">
      <c r="A15" s="153" t="s">
        <v>69</v>
      </c>
      <c r="B15" s="172"/>
      <c r="C15" s="172"/>
      <c r="F15" s="13">
        <v>-119</v>
      </c>
      <c r="G15" s="12"/>
      <c r="H15" s="12">
        <v>-3</v>
      </c>
      <c r="I15" s="12"/>
      <c r="J15" s="12">
        <v>-54</v>
      </c>
      <c r="K15" s="12"/>
      <c r="L15" s="12">
        <v>3</v>
      </c>
      <c r="M15" s="12"/>
      <c r="N15" s="12">
        <v>-42</v>
      </c>
      <c r="O15" s="12"/>
      <c r="P15" s="13">
        <f>SUM(H15,J15,L15,N15)</f>
        <v>-96</v>
      </c>
      <c r="Q15" s="12"/>
      <c r="R15" s="12">
        <v>20</v>
      </c>
      <c r="S15" s="12"/>
      <c r="T15" s="12">
        <v>-84</v>
      </c>
      <c r="U15" s="12"/>
      <c r="W15" s="12">
        <f>+'Sch. 5'!V27</f>
        <v>-35.999999999999943</v>
      </c>
      <c r="Z15" s="73"/>
      <c r="AB15" s="12">
        <f>+'Sch. 5'!AA27</f>
        <v>-12.999999999999943</v>
      </c>
      <c r="AE15" s="12">
        <f>+AB15+W15</f>
        <v>-48.999999999999886</v>
      </c>
      <c r="AG15" s="12">
        <f>+'Sch. 5'!AD27</f>
        <v>-119</v>
      </c>
      <c r="AI15" s="13">
        <f>+AG15+AE15+T15+R15</f>
        <v>-231.99999999999989</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14.5" x14ac:dyDescent="0.35">
      <c r="A17" s="153" t="s">
        <v>70</v>
      </c>
      <c r="B17" s="172"/>
      <c r="C17" s="172"/>
      <c r="D17" s="172"/>
      <c r="F17" s="13">
        <v>-447</v>
      </c>
      <c r="G17" s="12"/>
      <c r="H17" s="12">
        <v>-124</v>
      </c>
      <c r="I17" s="12"/>
      <c r="J17" s="12">
        <v>-73</v>
      </c>
      <c r="K17" s="12"/>
      <c r="L17" s="12">
        <v>-84</v>
      </c>
      <c r="M17" s="12"/>
      <c r="N17" s="12">
        <v>-146</v>
      </c>
      <c r="O17" s="12"/>
      <c r="P17" s="13">
        <f>SUM(H17,J17,L17,N17)</f>
        <v>-427</v>
      </c>
      <c r="Q17" s="12"/>
      <c r="R17" s="12">
        <v>-101</v>
      </c>
      <c r="S17" s="12"/>
      <c r="T17" s="12">
        <v>-73</v>
      </c>
      <c r="U17" s="12"/>
      <c r="W17" s="12">
        <v>-37.999999999998479</v>
      </c>
      <c r="Z17" s="73"/>
      <c r="AB17" s="12">
        <v>-78.000000000000668</v>
      </c>
      <c r="AE17" s="12">
        <f>+AB17+W17</f>
        <v>-115.99999999999915</v>
      </c>
      <c r="AG17" s="12">
        <v>-137</v>
      </c>
      <c r="AI17" s="13">
        <f>+AG17+AE17+T17+R17</f>
        <v>-426.99999999999915</v>
      </c>
    </row>
    <row r="18" spans="1:35" s="2" customFormat="1" ht="4.5" customHeight="1" x14ac:dyDescent="0.3">
      <c r="F18" s="13"/>
      <c r="G18" s="12"/>
      <c r="H18" s="12"/>
      <c r="I18" s="12"/>
      <c r="J18" s="12"/>
      <c r="K18" s="12"/>
      <c r="L18" s="12"/>
      <c r="M18" s="12"/>
      <c r="N18" s="12"/>
      <c r="O18" s="12"/>
      <c r="P18" s="13"/>
      <c r="Q18" s="12"/>
      <c r="R18" s="12"/>
      <c r="S18" s="12"/>
      <c r="T18" s="12"/>
      <c r="U18" s="12"/>
      <c r="W18" s="12"/>
      <c r="Z18" s="73"/>
      <c r="AB18" s="12"/>
      <c r="AE18" s="12"/>
      <c r="AG18" s="12"/>
      <c r="AI18" s="13"/>
    </row>
    <row r="19" spans="1:35" s="2" customFormat="1" ht="15" customHeight="1" x14ac:dyDescent="0.35">
      <c r="A19" s="153" t="s">
        <v>71</v>
      </c>
      <c r="B19" s="172"/>
      <c r="C19" s="172"/>
      <c r="F19" s="13">
        <v>-172</v>
      </c>
      <c r="G19" s="12"/>
      <c r="H19" s="12">
        <v>-45</v>
      </c>
      <c r="I19" s="12"/>
      <c r="J19" s="12">
        <v>-50</v>
      </c>
      <c r="K19" s="12"/>
      <c r="L19" s="12">
        <v>-46</v>
      </c>
      <c r="M19" s="12"/>
      <c r="N19" s="12">
        <v>-69</v>
      </c>
      <c r="O19" s="12"/>
      <c r="P19" s="13">
        <f>SUM(H19,J19,L19,N19)</f>
        <v>-210</v>
      </c>
      <c r="Q19" s="12"/>
      <c r="R19" s="12">
        <v>-44</v>
      </c>
      <c r="S19" s="12"/>
      <c r="T19" s="12">
        <v>-39</v>
      </c>
      <c r="U19" s="12"/>
      <c r="W19" s="12">
        <v>-16</v>
      </c>
      <c r="Z19" s="73"/>
      <c r="AB19" s="12">
        <v>-29</v>
      </c>
      <c r="AE19" s="12">
        <f>+AB19+W19</f>
        <v>-45</v>
      </c>
      <c r="AG19" s="12">
        <v>-62</v>
      </c>
      <c r="AI19" s="13">
        <f>+AG19+AE19+T19+R19</f>
        <v>-190</v>
      </c>
    </row>
    <row r="20" spans="1:35" s="2" customFormat="1" ht="4.5" customHeight="1" x14ac:dyDescent="0.3">
      <c r="F20" s="15"/>
      <c r="G20" s="12"/>
      <c r="H20" s="14"/>
      <c r="I20" s="12"/>
      <c r="J20" s="14"/>
      <c r="K20" s="12"/>
      <c r="L20" s="14"/>
      <c r="M20" s="12"/>
      <c r="N20" s="14"/>
      <c r="O20" s="12"/>
      <c r="P20" s="15"/>
      <c r="Q20" s="12"/>
      <c r="R20" s="14"/>
      <c r="S20" s="12"/>
      <c r="T20" s="14"/>
      <c r="U20" s="12"/>
      <c r="W20" s="14"/>
      <c r="Z20" s="73"/>
      <c r="AB20" s="14"/>
      <c r="AE20" s="14"/>
      <c r="AG20" s="14"/>
      <c r="AI20" s="15"/>
    </row>
    <row r="21" spans="1:35" s="2" customFormat="1" ht="15" customHeight="1" x14ac:dyDescent="0.35">
      <c r="A21" s="161" t="s">
        <v>43</v>
      </c>
      <c r="B21" s="171"/>
      <c r="C21" s="171"/>
      <c r="D21" s="171"/>
      <c r="F21" s="13">
        <f>SUM(F11:F19)</f>
        <v>2390</v>
      </c>
      <c r="G21" s="12"/>
      <c r="H21" s="12">
        <f>SUM(H11:H19)</f>
        <v>987</v>
      </c>
      <c r="I21" s="12"/>
      <c r="J21" s="12">
        <f>SUM(J11:J19)</f>
        <v>867</v>
      </c>
      <c r="K21" s="12"/>
      <c r="L21" s="12">
        <f>SUM(L11:L19)</f>
        <v>858</v>
      </c>
      <c r="M21" s="12"/>
      <c r="N21" s="12">
        <f>SUM(N11:N19)</f>
        <v>406</v>
      </c>
      <c r="O21" s="12"/>
      <c r="P21" s="13">
        <f>SUM(P11:P19)</f>
        <v>3118</v>
      </c>
      <c r="Q21" s="12"/>
      <c r="R21" s="12">
        <f>SUM(R11:R19)</f>
        <v>688</v>
      </c>
      <c r="S21" s="12"/>
      <c r="T21" s="12">
        <f>SUM(T11:T19)</f>
        <v>824</v>
      </c>
      <c r="U21" s="12"/>
      <c r="W21" s="12">
        <f>SUM(W11:W19)</f>
        <v>297.00000000000148</v>
      </c>
      <c r="Z21" s="73"/>
      <c r="AB21" s="12">
        <f>SUM(AB11:AB19)</f>
        <v>655.00000000000023</v>
      </c>
      <c r="AE21" s="12">
        <f>SUM(AE11:AE19)</f>
        <v>952.00000000000182</v>
      </c>
      <c r="AG21" s="12">
        <f>SUM(AG11:AG19)</f>
        <v>612</v>
      </c>
      <c r="AI21" s="13">
        <f>+AG21+AE21+T21+R21</f>
        <v>3076.0000000000018</v>
      </c>
    </row>
    <row r="22" spans="1:35" s="2" customFormat="1" ht="4.5" customHeight="1" x14ac:dyDescent="0.3">
      <c r="F22" s="13"/>
      <c r="G22" s="12"/>
      <c r="H22" s="12"/>
      <c r="I22" s="12"/>
      <c r="J22" s="12"/>
      <c r="K22" s="12"/>
      <c r="L22" s="12"/>
      <c r="M22" s="12"/>
      <c r="N22" s="12"/>
      <c r="O22" s="12"/>
      <c r="P22" s="13"/>
      <c r="Q22" s="12"/>
      <c r="R22" s="12"/>
      <c r="S22" s="12"/>
      <c r="T22" s="12"/>
      <c r="U22" s="12"/>
      <c r="W22" s="12"/>
      <c r="Z22" s="73"/>
      <c r="AB22" s="12"/>
      <c r="AE22" s="12"/>
      <c r="AG22" s="12"/>
      <c r="AI22" s="13"/>
    </row>
    <row r="23" spans="1:35" s="2" customFormat="1" ht="15" customHeight="1" x14ac:dyDescent="0.35">
      <c r="A23" s="153" t="s">
        <v>25</v>
      </c>
      <c r="B23" s="172"/>
      <c r="C23" s="172"/>
      <c r="F23" s="13">
        <v>-418</v>
      </c>
      <c r="G23" s="12"/>
      <c r="H23" s="12">
        <v>-100</v>
      </c>
      <c r="I23" s="12"/>
      <c r="J23" s="12">
        <v>-101</v>
      </c>
      <c r="K23" s="12"/>
      <c r="L23" s="12">
        <v>-96</v>
      </c>
      <c r="M23" s="12"/>
      <c r="N23" s="12">
        <v>-95</v>
      </c>
      <c r="O23" s="12"/>
      <c r="P23" s="13">
        <f>SUM(H23,J23,L23,N23)</f>
        <v>-392</v>
      </c>
      <c r="Q23" s="12"/>
      <c r="R23" s="12">
        <v>-88</v>
      </c>
      <c r="S23" s="12"/>
      <c r="T23" s="12">
        <v>-87</v>
      </c>
      <c r="U23" s="12"/>
      <c r="W23" s="12">
        <f>+'Sch. 1'!W31</f>
        <v>-29</v>
      </c>
      <c r="Z23" s="73"/>
      <c r="AB23" s="12">
        <f>+'Sch. 1'!AB31</f>
        <v>-226</v>
      </c>
      <c r="AE23" s="12">
        <f>+AB23+W23</f>
        <v>-255</v>
      </c>
      <c r="AG23" s="12">
        <f>+'Sch. 1'!AE31</f>
        <v>-364</v>
      </c>
      <c r="AI23" s="13">
        <f>+AG23+AE23+T23+R23</f>
        <v>-794</v>
      </c>
    </row>
    <row r="24" spans="1:35" s="2" customFormat="1" ht="4.5" customHeight="1" x14ac:dyDescent="0.3">
      <c r="F24" s="13"/>
      <c r="G24" s="12"/>
      <c r="H24" s="12"/>
      <c r="I24" s="12"/>
      <c r="J24" s="12"/>
      <c r="K24" s="12"/>
      <c r="L24" s="12"/>
      <c r="M24" s="12"/>
      <c r="N24" s="12"/>
      <c r="O24" s="12"/>
      <c r="P24" s="13"/>
      <c r="Q24" s="12"/>
      <c r="R24" s="12"/>
      <c r="S24" s="12"/>
      <c r="T24" s="12"/>
      <c r="U24" s="12"/>
      <c r="W24" s="12"/>
      <c r="Z24" s="73"/>
      <c r="AB24" s="12"/>
      <c r="AE24" s="12"/>
      <c r="AG24" s="12"/>
      <c r="AI24" s="13"/>
    </row>
    <row r="25" spans="1:35" s="2" customFormat="1" ht="15" customHeight="1" x14ac:dyDescent="0.3">
      <c r="A25" s="2" t="s">
        <v>72</v>
      </c>
      <c r="F25" s="13">
        <v>-2371</v>
      </c>
      <c r="G25" s="12"/>
      <c r="H25" s="12">
        <v>-1118</v>
      </c>
      <c r="I25" s="12"/>
      <c r="J25" s="12">
        <v>0</v>
      </c>
      <c r="K25" s="12"/>
      <c r="L25" s="12">
        <v>0</v>
      </c>
      <c r="M25" s="12"/>
      <c r="N25" s="12">
        <v>0</v>
      </c>
      <c r="O25" s="12"/>
      <c r="P25" s="13">
        <f>SUM(H25,J25,L25,N25)</f>
        <v>-1118</v>
      </c>
      <c r="Q25" s="12"/>
      <c r="R25" s="12">
        <v>0</v>
      </c>
      <c r="S25" s="12"/>
      <c r="T25" s="12">
        <v>0</v>
      </c>
      <c r="U25" s="12"/>
      <c r="W25" s="12">
        <f>+'Sch. 1'!W23</f>
        <v>0</v>
      </c>
      <c r="Z25" s="73"/>
      <c r="AB25" s="12">
        <f>+'Sch. 1'!AB23</f>
        <v>0</v>
      </c>
      <c r="AE25" s="12">
        <f>+AB25+W25</f>
        <v>0</v>
      </c>
      <c r="AG25" s="12">
        <f>+'Sch. 1'!AE23</f>
        <v>-41</v>
      </c>
      <c r="AI25" s="13">
        <f>+AG25+AE25+T25+R25</f>
        <v>-41</v>
      </c>
    </row>
    <row r="26" spans="1:35" s="2" customFormat="1" ht="4.5" customHeight="1" x14ac:dyDescent="0.3">
      <c r="F26" s="13"/>
      <c r="G26" s="12"/>
      <c r="H26" s="12"/>
      <c r="I26" s="12"/>
      <c r="J26" s="12"/>
      <c r="K26" s="12"/>
      <c r="L26" s="12"/>
      <c r="M26" s="12"/>
      <c r="N26" s="12"/>
      <c r="O26" s="12"/>
      <c r="P26" s="13"/>
      <c r="Q26" s="12"/>
      <c r="R26" s="12"/>
      <c r="S26" s="12"/>
      <c r="T26" s="12"/>
      <c r="U26" s="12"/>
      <c r="W26" s="12"/>
      <c r="Z26" s="73"/>
      <c r="AB26" s="12"/>
      <c r="AE26" s="12"/>
      <c r="AG26" s="12"/>
      <c r="AI26" s="13"/>
    </row>
    <row r="27" spans="1:35" s="2" customFormat="1" ht="15" customHeight="1" x14ac:dyDescent="0.3">
      <c r="A27" s="2" t="s">
        <v>73</v>
      </c>
      <c r="F27" s="13">
        <v>-83</v>
      </c>
      <c r="G27" s="12"/>
      <c r="H27" s="12">
        <v>0</v>
      </c>
      <c r="I27" s="12"/>
      <c r="J27" s="12">
        <v>-5996</v>
      </c>
      <c r="K27" s="12"/>
      <c r="L27" s="12">
        <v>-104</v>
      </c>
      <c r="M27" s="12"/>
      <c r="N27" s="12">
        <v>-30</v>
      </c>
      <c r="O27" s="12"/>
      <c r="P27" s="13">
        <f>SUM(H27,J27,L27,N27)</f>
        <v>-6130</v>
      </c>
      <c r="Q27" s="12"/>
      <c r="R27" s="12">
        <v>0</v>
      </c>
      <c r="S27" s="12"/>
      <c r="T27" s="12">
        <v>-157</v>
      </c>
      <c r="U27" s="12"/>
      <c r="W27" s="12">
        <f>+'Sch. 1'!W25</f>
        <v>0</v>
      </c>
      <c r="Z27" s="73"/>
      <c r="AB27" s="12">
        <f>+'Sch. 1'!AB25</f>
        <v>0</v>
      </c>
      <c r="AE27" s="12">
        <f>+AB27+W27</f>
        <v>0</v>
      </c>
      <c r="AG27" s="12">
        <f>+'Sch. 1'!AE25</f>
        <v>0</v>
      </c>
      <c r="AI27" s="13">
        <f>+AG27+AE27+T27+R27</f>
        <v>-157</v>
      </c>
    </row>
    <row r="28" spans="1:35" s="2" customFormat="1" ht="4.5" customHeight="1" x14ac:dyDescent="0.3">
      <c r="F28" s="13"/>
      <c r="G28" s="12"/>
      <c r="H28" s="12"/>
      <c r="I28" s="12"/>
      <c r="J28" s="12"/>
      <c r="K28" s="12"/>
      <c r="L28" s="12"/>
      <c r="M28" s="12"/>
      <c r="N28" s="12"/>
      <c r="O28" s="12"/>
      <c r="P28" s="13"/>
      <c r="Q28" s="12"/>
      <c r="R28" s="12"/>
      <c r="S28" s="12"/>
      <c r="T28" s="12"/>
      <c r="U28" s="12"/>
      <c r="W28" s="12"/>
      <c r="Z28" s="73"/>
      <c r="AB28" s="12"/>
      <c r="AE28" s="12"/>
      <c r="AG28" s="12"/>
      <c r="AI28" s="13"/>
    </row>
    <row r="29" spans="1:35" s="2" customFormat="1" ht="28.5" customHeight="1" x14ac:dyDescent="0.35">
      <c r="A29" s="151" t="s">
        <v>74</v>
      </c>
      <c r="B29" s="133"/>
      <c r="C29" s="133"/>
      <c r="D29" s="133"/>
      <c r="F29" s="13">
        <v>31</v>
      </c>
      <c r="G29" s="12"/>
      <c r="H29" s="12">
        <v>-186</v>
      </c>
      <c r="I29" s="12"/>
      <c r="J29" s="12">
        <v>-88</v>
      </c>
      <c r="K29" s="12"/>
      <c r="L29" s="12">
        <v>-321</v>
      </c>
      <c r="M29" s="12"/>
      <c r="N29" s="12">
        <v>-152</v>
      </c>
      <c r="O29" s="12"/>
      <c r="P29" s="13">
        <f>SUM(H29,J29,L29,N29)</f>
        <v>-747</v>
      </c>
      <c r="Q29" s="12"/>
      <c r="R29" s="12">
        <v>-85</v>
      </c>
      <c r="S29" s="12"/>
      <c r="T29" s="12">
        <v>-181</v>
      </c>
      <c r="U29" s="12"/>
      <c r="W29" s="12">
        <f>+'Sch. 1'!W27</f>
        <v>-188</v>
      </c>
      <c r="Z29" s="73"/>
      <c r="AB29" s="12">
        <f>+'Sch. 1'!AB27</f>
        <v>-185</v>
      </c>
      <c r="AE29" s="12">
        <f>+AB29+W29</f>
        <v>-373</v>
      </c>
      <c r="AG29" s="12">
        <f>+'Sch. 1'!AE27</f>
        <v>-546</v>
      </c>
      <c r="AI29" s="13">
        <f>+AG29+AE29+T29+R29</f>
        <v>-1185</v>
      </c>
    </row>
    <row r="30" spans="1:35" s="2" customFormat="1" ht="4.5" customHeight="1" x14ac:dyDescent="0.3">
      <c r="F30" s="13"/>
      <c r="G30" s="12"/>
      <c r="H30" s="12"/>
      <c r="I30" s="12"/>
      <c r="J30" s="12"/>
      <c r="K30" s="12"/>
      <c r="L30" s="12"/>
      <c r="M30" s="12"/>
      <c r="N30" s="12"/>
      <c r="O30" s="12"/>
      <c r="P30" s="13"/>
      <c r="Q30" s="12"/>
      <c r="R30" s="12"/>
      <c r="S30" s="12"/>
      <c r="T30" s="12"/>
      <c r="U30" s="12"/>
      <c r="W30" s="12"/>
      <c r="Z30" s="73"/>
      <c r="AB30" s="12"/>
      <c r="AE30" s="12"/>
      <c r="AG30" s="12"/>
      <c r="AI30" s="13"/>
    </row>
    <row r="31" spans="1:35" s="2" customFormat="1" ht="17" x14ac:dyDescent="0.35">
      <c r="A31" s="153" t="s">
        <v>75</v>
      </c>
      <c r="B31" s="172"/>
      <c r="C31" s="172"/>
      <c r="D31" s="172"/>
      <c r="F31" s="13">
        <v>0</v>
      </c>
      <c r="G31" s="12"/>
      <c r="H31" s="12">
        <v>0</v>
      </c>
      <c r="I31" s="12"/>
      <c r="J31" s="12">
        <v>0</v>
      </c>
      <c r="K31" s="12"/>
      <c r="L31" s="12">
        <v>0</v>
      </c>
      <c r="M31" s="12"/>
      <c r="N31" s="12">
        <v>0</v>
      </c>
      <c r="O31" s="12"/>
      <c r="P31" s="13">
        <f>SUM(H31,J31,L31,N31)</f>
        <v>0</v>
      </c>
      <c r="Q31" s="12"/>
      <c r="R31" s="12">
        <v>35</v>
      </c>
      <c r="S31" s="12"/>
      <c r="T31" s="12">
        <v>0</v>
      </c>
      <c r="U31" s="12"/>
      <c r="W31" s="12">
        <f>+'Sch. 1'!W29</f>
        <v>0</v>
      </c>
      <c r="Z31" s="73"/>
      <c r="AB31" s="12">
        <f>+'Sch. 1'!AB29</f>
        <v>0</v>
      </c>
      <c r="AE31" s="12">
        <f>+AB31+W31</f>
        <v>0</v>
      </c>
      <c r="AG31" s="12">
        <f>+'Sch. 1'!AE29</f>
        <v>0</v>
      </c>
      <c r="AI31" s="13">
        <f>+AG31+AE31+T31+R31</f>
        <v>35</v>
      </c>
    </row>
    <row r="32" spans="1:35" s="2" customFormat="1" ht="4.5" customHeight="1" x14ac:dyDescent="0.3">
      <c r="F32" s="15"/>
      <c r="G32" s="12"/>
      <c r="H32" s="14"/>
      <c r="I32" s="12"/>
      <c r="J32" s="14"/>
      <c r="K32" s="12"/>
      <c r="L32" s="14"/>
      <c r="M32" s="12"/>
      <c r="N32" s="14"/>
      <c r="O32" s="12"/>
      <c r="P32" s="15"/>
      <c r="Q32" s="12"/>
      <c r="R32" s="14"/>
      <c r="S32" s="12"/>
      <c r="T32" s="14"/>
      <c r="U32" s="12"/>
      <c r="W32" s="14"/>
      <c r="Z32" s="73"/>
      <c r="AB32" s="14"/>
      <c r="AE32" s="14"/>
      <c r="AG32" s="14"/>
      <c r="AI32" s="15"/>
    </row>
    <row r="33" spans="1:35" s="2" customFormat="1" ht="15" thickBot="1" x14ac:dyDescent="0.4">
      <c r="A33" s="161" t="s">
        <v>26</v>
      </c>
      <c r="B33" s="171"/>
      <c r="C33" s="171"/>
      <c r="D33" s="171"/>
      <c r="F33" s="35">
        <f>+F21+F23+F25+F27+F29+F31</f>
        <v>-451</v>
      </c>
      <c r="G33" s="10"/>
      <c r="H33" s="34">
        <f>+H21+H23+H25+H27+H29+H31</f>
        <v>-417</v>
      </c>
      <c r="I33" s="10"/>
      <c r="J33" s="34">
        <f>+J21+J23+J25+J27+J29+J31</f>
        <v>-5318</v>
      </c>
      <c r="K33" s="10"/>
      <c r="L33" s="34">
        <f>+L21+L23+L25+L27+L29+L31</f>
        <v>337</v>
      </c>
      <c r="M33" s="10"/>
      <c r="N33" s="34">
        <f>+N21+N23+N25+N27+N29+N31</f>
        <v>129</v>
      </c>
      <c r="O33" s="10"/>
      <c r="P33" s="35">
        <f>SUM(H33,J33,L33,N33)</f>
        <v>-5269</v>
      </c>
      <c r="Q33" s="10"/>
      <c r="R33" s="34">
        <f>+R21+R23+R25+R27+R29+R31</f>
        <v>550</v>
      </c>
      <c r="S33" s="10"/>
      <c r="T33" s="34">
        <f>+T21+T23+T25+T27+T29+T31</f>
        <v>399</v>
      </c>
      <c r="U33" s="10"/>
      <c r="W33" s="34">
        <f>+W21+W23+W25+W27+W29+W31</f>
        <v>80.000000000001478</v>
      </c>
      <c r="Z33" s="73"/>
      <c r="AB33" s="34">
        <f>+AB21+AB23+AB25+AB27+AB29+AB31</f>
        <v>244.00000000000023</v>
      </c>
      <c r="AE33" s="34">
        <f>+AE21+AE23+AE25+AE27+AE29+AE31</f>
        <v>324.00000000000182</v>
      </c>
      <c r="AG33" s="34">
        <f>+AG21+AG23+AG25+AG27+AG29+AG31</f>
        <v>-339</v>
      </c>
      <c r="AI33" s="35">
        <f>+AI21+AI23+AI25+AI27+AI29+AI31</f>
        <v>934.00000000000182</v>
      </c>
    </row>
    <row r="34" spans="1:35" s="2" customFormat="1" ht="7.5" customHeight="1" x14ac:dyDescent="0.3">
      <c r="F34" s="21"/>
      <c r="G34" s="12"/>
      <c r="H34" s="12"/>
      <c r="I34" s="12"/>
      <c r="J34" s="12"/>
      <c r="K34" s="12"/>
      <c r="L34" s="12"/>
      <c r="M34" s="12"/>
      <c r="N34" s="12"/>
      <c r="O34" s="12"/>
      <c r="P34" s="21"/>
      <c r="Q34" s="12"/>
      <c r="R34" s="12"/>
      <c r="S34" s="12"/>
      <c r="T34" s="12"/>
      <c r="U34" s="12"/>
      <c r="Z34" s="73"/>
      <c r="AI34" s="21"/>
    </row>
    <row r="35" spans="1:35" s="2" customFormat="1" x14ac:dyDescent="0.3"/>
    <row r="36" spans="1:35" s="2" customFormat="1" ht="26.15" customHeight="1" x14ac:dyDescent="0.35">
      <c r="A36" s="131" t="s">
        <v>139</v>
      </c>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row>
    <row r="37" spans="1:35" s="22" customFormat="1" ht="14.5" x14ac:dyDescent="0.35">
      <c r="A37" s="131" t="s">
        <v>120</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row>
    <row r="41" spans="1:35" ht="14.5" x14ac:dyDescent="0.35">
      <c r="P41" s="181"/>
      <c r="Q41" s="182"/>
      <c r="R41" s="182"/>
    </row>
  </sheetData>
  <mergeCells count="28">
    <mergeCell ref="A33:D33"/>
    <mergeCell ref="A21:D21"/>
    <mergeCell ref="A29:D29"/>
    <mergeCell ref="A23:C23"/>
    <mergeCell ref="A11:C11"/>
    <mergeCell ref="A13:C13"/>
    <mergeCell ref="V8:X8"/>
    <mergeCell ref="AA8:AC8"/>
    <mergeCell ref="A31:D31"/>
    <mergeCell ref="A15:C15"/>
    <mergeCell ref="A17:D17"/>
    <mergeCell ref="A19:C19"/>
    <mergeCell ref="AG7:AG8"/>
    <mergeCell ref="A36:AI36"/>
    <mergeCell ref="A37:AI37"/>
    <mergeCell ref="AC1:AI1"/>
    <mergeCell ref="P41:R41"/>
    <mergeCell ref="A1:E1"/>
    <mergeCell ref="A2:E2"/>
    <mergeCell ref="A3:E3"/>
    <mergeCell ref="H8:N8"/>
    <mergeCell ref="F6:Y6"/>
    <mergeCell ref="V9:X9"/>
    <mergeCell ref="AA9:AC9"/>
    <mergeCell ref="AA6:AC6"/>
    <mergeCell ref="V7:X7"/>
    <mergeCell ref="AA7:AC7"/>
    <mergeCell ref="R8:T8"/>
  </mergeCells>
  <printOptions horizontalCentered="1"/>
  <pageMargins left="0.5" right="0.5" top="0.75" bottom="0.75" header="0.3" footer="0.3"/>
  <pageSetup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vt:lpstr>
      <vt:lpstr>Intro</vt:lpstr>
      <vt:lpstr>Sch. 1</vt:lpstr>
      <vt:lpstr>Sch. 2</vt:lpstr>
      <vt:lpstr>Sch. 3</vt:lpstr>
      <vt:lpstr>Sch. 4</vt:lpstr>
      <vt:lpstr>Sch. 5</vt:lpstr>
      <vt:lpstr>Sch. 5(a)</vt:lpstr>
      <vt:lpstr>Sch. 6</vt:lpstr>
      <vt:lpstr>Sch. 7</vt:lpstr>
      <vt:lpstr>Sch. 8</vt:lpstr>
      <vt:lpstr>Sch. 9</vt:lpstr>
      <vt:lpstr>Cover!Print_Area</vt:lpstr>
      <vt:lpstr>Intro!Print_Area</vt:lpstr>
      <vt:lpstr>'Sch. 1'!Print_Area</vt:lpstr>
      <vt:lpstr>'Sch. 2'!Print_Area</vt:lpstr>
      <vt:lpstr>'Sch. 3'!Print_Area</vt:lpstr>
      <vt:lpstr>'Sch. 4'!Print_Area</vt:lpstr>
      <vt:lpstr>'Sch. 5'!Print_Area</vt:lpstr>
      <vt:lpstr>'Sch. 5(a)'!Print_Area</vt:lpstr>
      <vt:lpstr>'Sch. 6'!Print_Area</vt:lpstr>
      <vt:lpstr>'Sch. 7'!Print_Area</vt:lpstr>
      <vt:lpstr>'Sch. 8'!Print_Area</vt:lpstr>
      <vt:lpstr>'Sch.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Madigan, Tracey</dc:creator>
  <cp:keywords/>
  <dc:description/>
  <cp:lastModifiedBy>Madigan, Tracey</cp:lastModifiedBy>
  <cp:revision/>
  <cp:lastPrinted>2026-02-21T00:25:46Z</cp:lastPrinted>
  <dcterms:created xsi:type="dcterms:W3CDTF">2025-10-06T12:48:48Z</dcterms:created>
  <dcterms:modified xsi:type="dcterms:W3CDTF">2026-03-13T12:01:36Z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